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Verpackungen\"/>
    </mc:Choice>
  </mc:AlternateContent>
  <xr:revisionPtr revIDLastSave="0" documentId="13_ncr:1_{56711596-0701-4024-999C-8855AE6D57BC}" xr6:coauthVersionLast="47" xr6:coauthVersionMax="47" xr10:uidLastSave="{00000000-0000-0000-0000-000000000000}"/>
  <bookViews>
    <workbookView xWindow="-120" yWindow="-120" windowWidth="29040" windowHeight="15720" activeTab="1" xr2:uid="{DC40E6C7-4B46-4D9F-866C-49C7956E0FDC}"/>
  </bookViews>
  <sheets>
    <sheet name="Übersicht" sheetId="4" r:id="rId1"/>
    <sheet name="Tabelle1" sheetId="1" r:id="rId2"/>
    <sheet name="Tabelle2" sheetId="2" r:id="rId3"/>
    <sheet name="Tabelle3" sheetId="3" r:id="rId4"/>
    <sheet name="Bilder" sheetId="5" r:id="rId5"/>
    <sheet name="KW 1" sheetId="6" r:id="rId6"/>
    <sheet name="Jahresübersicht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7" l="1"/>
  <c r="C2" i="2"/>
  <c r="C6" i="2"/>
  <c r="C5" i="2"/>
  <c r="C4" i="2"/>
  <c r="C3" i="2"/>
  <c r="C7" i="2"/>
  <c r="C8" i="2"/>
  <c r="C3" i="3"/>
  <c r="C4" i="3"/>
  <c r="C5" i="3"/>
  <c r="C2" i="3"/>
  <c r="I10" i="1"/>
  <c r="I11" i="1"/>
  <c r="I12" i="1"/>
  <c r="I13" i="1"/>
  <c r="I14" i="1"/>
  <c r="I15" i="1"/>
  <c r="I16" i="1"/>
  <c r="I17" i="1"/>
  <c r="I18" i="1"/>
  <c r="I19" i="1"/>
  <c r="I4" i="1"/>
  <c r="I5" i="1"/>
  <c r="I6" i="1"/>
  <c r="I7" i="1"/>
  <c r="I8" i="1"/>
  <c r="I9" i="1"/>
  <c r="I3" i="1"/>
  <c r="D2" i="2"/>
  <c r="D3" i="2"/>
  <c r="D4" i="2"/>
  <c r="D5" i="2"/>
  <c r="D6" i="2"/>
</calcChain>
</file>

<file path=xl/sharedStrings.xml><?xml version="1.0" encoding="utf-8"?>
<sst xmlns="http://schemas.openxmlformats.org/spreadsheetml/2006/main" count="152" uniqueCount="97">
  <si>
    <t>Warenart</t>
  </si>
  <si>
    <t>Größe</t>
  </si>
  <si>
    <t>Rabatt</t>
  </si>
  <si>
    <t>Lieferant</t>
  </si>
  <si>
    <t>Link</t>
  </si>
  <si>
    <t>Papiergewicht</t>
  </si>
  <si>
    <t>Papiertüten</t>
  </si>
  <si>
    <t>Marke</t>
  </si>
  <si>
    <t>Folia</t>
  </si>
  <si>
    <t>31/42</t>
  </si>
  <si>
    <t>Stück
per VP</t>
  </si>
  <si>
    <t>https://www.bueroshop24.de/folia-xl-papier-tragetaschen-900334</t>
  </si>
  <si>
    <t>Büroshop24</t>
  </si>
  <si>
    <t>Kraftpapier</t>
  </si>
  <si>
    <t>24/31</t>
  </si>
  <si>
    <t>https://www.bueroshop24.de/folia-l-papier-tragetaschen-596054</t>
  </si>
  <si>
    <t>18/21</t>
  </si>
  <si>
    <t>https://www.bueroshop24.de/folia-m-papier-tragetaschen-595898</t>
  </si>
  <si>
    <t>19/21</t>
  </si>
  <si>
    <t>https://www.bueroshop24.de/vp-toptwist-papier-tragetaschen-910202</t>
  </si>
  <si>
    <t>VP Toptwist</t>
  </si>
  <si>
    <t>40/45</t>
  </si>
  <si>
    <t>https://www.bueroshop24.de/vp-toptwist-papier-tragetaschen-228841</t>
  </si>
  <si>
    <t>Farbe</t>
  </si>
  <si>
    <t>braun</t>
  </si>
  <si>
    <t>Preis netto
1 VP</t>
  </si>
  <si>
    <t>Preis brutto
1 VP</t>
  </si>
  <si>
    <t>https://www.tragetaschen-onlineshop.de/papiertragetasche-papierkordeln-22x10x28-cm-braun</t>
  </si>
  <si>
    <t>22/28</t>
  </si>
  <si>
    <t>Preis / Stück
netto</t>
  </si>
  <si>
    <t>Bägs&amp;Gägs</t>
  </si>
  <si>
    <t>https://www.bueroshop24.de/nestler-onduwell-wellpappe-165472</t>
  </si>
  <si>
    <t>Wellpappe</t>
  </si>
  <si>
    <t>Nestler Onduwell</t>
  </si>
  <si>
    <t>165g/m²</t>
  </si>
  <si>
    <t>90g/m²</t>
  </si>
  <si>
    <t>80cm/70m</t>
  </si>
  <si>
    <t>100cm/70m</t>
  </si>
  <si>
    <t>https://www.bueroshop24.de/nestler-onduwell-wellpappe-165506</t>
  </si>
  <si>
    <t>Packseide</t>
  </si>
  <si>
    <t>35g/m²</t>
  </si>
  <si>
    <t>50/75</t>
  </si>
  <si>
    <t>https://www.bb-verpackungsshop.de/Packseide-50-x-75-cm</t>
  </si>
  <si>
    <t>BB Verpackungsshop</t>
  </si>
  <si>
    <t>Papiertüte</t>
  </si>
  <si>
    <t>26/36</t>
  </si>
  <si>
    <t>Natronkraftpapier</t>
  </si>
  <si>
    <t>https://www.bb-verpackungsshop.de/Natronkraftpapier-50-cm-x-300-m</t>
  </si>
  <si>
    <t>50cm/ 300m</t>
  </si>
  <si>
    <t>ja</t>
  </si>
  <si>
    <t>Konto</t>
  </si>
  <si>
    <t>70g/m²</t>
  </si>
  <si>
    <t>https://www.bb-verpackungsshop.de/Papier-Tragetaschen-220-100-x-280-mm</t>
  </si>
  <si>
    <t xml:space="preserve">Papiertüte </t>
  </si>
  <si>
    <t>https://www.bb-verpackungsshop.de/Rollenwellpappe-10-x-70-m</t>
  </si>
  <si>
    <t>75g/m²</t>
  </si>
  <si>
    <t>Karton</t>
  </si>
  <si>
    <t>2wellig</t>
  </si>
  <si>
    <t>40/40/20</t>
  </si>
  <si>
    <t>https://www.bb-verpackungsshop.de/Faltkarton-400-x-400-x-300-200-mm-2-wellig</t>
  </si>
  <si>
    <t>https://www.bb-verpackungsshop.de/Faltkarton-400-x-300-x-200-mm</t>
  </si>
  <si>
    <t>40/30/20</t>
  </si>
  <si>
    <t>einfach</t>
  </si>
  <si>
    <t>Rollenwellpappe</t>
  </si>
  <si>
    <t>https://www.kaiserkraft.de/verpackungsmaterial/papierpolster-packpapier/rollenwellpappe/laenge-70-m-168-g-m-braun/p/M16943907/?articleNumber=696233&amp;customerType=B2C&amp;utm_campaign=PM_Packaging&amp;infinity=ict2~net~gaw~cmp~PM_Packaging~ag~~ar~~kw~~mt~&amp;gad_source=1</t>
  </si>
  <si>
    <t>80cm/ 70m</t>
  </si>
  <si>
    <t>168g/m²</t>
  </si>
  <si>
    <t>Kaiserkraft</t>
  </si>
  <si>
    <t>32/23cm</t>
  </si>
  <si>
    <t>https://www.kaiserkraft.de/verpackungsmaterial/tueten-tragetaschen/papiertragetasche-fresh/braun/p/M19973872/?articleNumber=773289</t>
  </si>
  <si>
    <t>etwas</t>
  </si>
  <si>
    <t>Name</t>
  </si>
  <si>
    <t>Alter</t>
  </si>
  <si>
    <t>Bonus</t>
  </si>
  <si>
    <t>Bonus ab</t>
  </si>
  <si>
    <t>Meyer</t>
  </si>
  <si>
    <t>nein</t>
  </si>
  <si>
    <t>Gerdes</t>
  </si>
  <si>
    <t>Hansen</t>
  </si>
  <si>
    <t>Achmed</t>
  </si>
  <si>
    <t>Funktion FORMELTEXT zeigt die Formel in einer Zelle an.</t>
  </si>
  <si>
    <t>B</t>
  </si>
  <si>
    <t>Division A/B</t>
  </si>
  <si>
    <t>Übersicht</t>
  </si>
  <si>
    <t>Tabelle 1</t>
  </si>
  <si>
    <t>Tabelle 2</t>
  </si>
  <si>
    <t>Tabelle 3</t>
  </si>
  <si>
    <t>Zurück zur Übersicht</t>
  </si>
  <si>
    <t xml:space="preserve"> </t>
  </si>
  <si>
    <t>Bild 1</t>
  </si>
  <si>
    <t>Bild 2</t>
  </si>
  <si>
    <t>Bremen</t>
  </si>
  <si>
    <t>Meldorf Pflastern</t>
  </si>
  <si>
    <t xml:space="preserve">Mauern </t>
  </si>
  <si>
    <t>1. KW</t>
  </si>
  <si>
    <t>KW</t>
  </si>
  <si>
    <t>Aufgaben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</si>
</sst>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42">
    <xf numFmtId="0" fontId="0" fillId="0" borderId="0" xfId="0"/>
    <xf numFmtId="44" fontId="0" fillId="0" borderId="0" xfId="1" applyFont="1"/>
    <xf numFmtId="9" fontId="0" fillId="0" borderId="0" xfId="2" applyFont="1" applyAlignment="1">
      <alignment horizontal="right"/>
    </xf>
    <xf numFmtId="0" fontId="0" fillId="0" borderId="0" xfId="0" applyAlignment="1">
      <alignment horizontal="center"/>
    </xf>
    <xf numFmtId="1" fontId="0" fillId="2" borderId="1" xfId="1" applyNumberFormat="1" applyFont="1" applyFill="1" applyBorder="1"/>
    <xf numFmtId="1" fontId="0" fillId="0" borderId="0" xfId="1" applyNumberFormat="1" applyFont="1"/>
    <xf numFmtId="1" fontId="0" fillId="2" borderId="0" xfId="1" applyNumberFormat="1" applyFont="1" applyFill="1"/>
    <xf numFmtId="1" fontId="0" fillId="0" borderId="0" xfId="1" applyNumberFormat="1" applyFont="1" applyBorder="1"/>
    <xf numFmtId="0" fontId="0" fillId="0" borderId="0" xfId="0" applyFont="1"/>
    <xf numFmtId="0" fontId="0" fillId="2" borderId="0" xfId="0" applyFont="1" applyFill="1"/>
    <xf numFmtId="0" fontId="0" fillId="2" borderId="2" xfId="0" applyFont="1" applyFill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" fontId="2" fillId="0" borderId="1" xfId="1" applyNumberFormat="1" applyFont="1" applyBorder="1" applyAlignment="1">
      <alignment wrapText="1"/>
    </xf>
    <xf numFmtId="44" fontId="2" fillId="0" borderId="1" xfId="1" applyNumberFormat="1" applyFont="1" applyBorder="1" applyAlignment="1">
      <alignment horizontal="center" wrapText="1"/>
    </xf>
    <xf numFmtId="9" fontId="2" fillId="0" borderId="1" xfId="2" applyNumberFormat="1" applyFont="1" applyBorder="1" applyAlignment="1">
      <alignment horizontal="right"/>
    </xf>
    <xf numFmtId="0" fontId="0" fillId="2" borderId="1" xfId="0" applyFont="1" applyFill="1" applyBorder="1"/>
    <xf numFmtId="0" fontId="0" fillId="2" borderId="1" xfId="0" applyFont="1" applyFill="1" applyBorder="1" applyAlignment="1">
      <alignment horizontal="center"/>
    </xf>
    <xf numFmtId="44" fontId="0" fillId="2" borderId="1" xfId="1" applyNumberFormat="1" applyFont="1" applyFill="1" applyBorder="1"/>
    <xf numFmtId="9" fontId="0" fillId="2" borderId="1" xfId="2" applyNumberFormat="1" applyFont="1" applyFill="1" applyBorder="1" applyAlignment="1">
      <alignment horizontal="right"/>
    </xf>
    <xf numFmtId="0" fontId="0" fillId="0" borderId="0" xfId="0" applyFont="1" applyAlignment="1">
      <alignment horizontal="center"/>
    </xf>
    <xf numFmtId="44" fontId="0" fillId="0" borderId="0" xfId="1" applyNumberFormat="1" applyFont="1"/>
    <xf numFmtId="9" fontId="0" fillId="0" borderId="0" xfId="2" applyNumberFormat="1" applyFont="1" applyAlignment="1">
      <alignment horizontal="right"/>
    </xf>
    <xf numFmtId="0" fontId="0" fillId="2" borderId="0" xfId="0" applyFont="1" applyFill="1" applyAlignment="1">
      <alignment horizontal="center"/>
    </xf>
    <xf numFmtId="44" fontId="0" fillId="2" borderId="0" xfId="1" applyNumberFormat="1" applyFont="1" applyFill="1"/>
    <xf numFmtId="9" fontId="0" fillId="2" borderId="0" xfId="2" applyNumberFormat="1" applyFont="1" applyFill="1" applyAlignment="1">
      <alignment horizontal="right"/>
    </xf>
    <xf numFmtId="0" fontId="4" fillId="2" borderId="0" xfId="3" applyFont="1" applyFill="1"/>
    <xf numFmtId="44" fontId="0" fillId="0" borderId="0" xfId="1" applyNumberFormat="1" applyFont="1" applyBorder="1"/>
    <xf numFmtId="9" fontId="0" fillId="0" borderId="0" xfId="2" applyNumberFormat="1" applyFont="1" applyBorder="1" applyAlignment="1">
      <alignment horizontal="right"/>
    </xf>
    <xf numFmtId="0" fontId="4" fillId="0" borderId="0" xfId="3" applyFont="1"/>
    <xf numFmtId="0" fontId="0" fillId="2" borderId="2" xfId="0" applyFont="1" applyFill="1" applyBorder="1" applyAlignment="1">
      <alignment horizontal="center"/>
    </xf>
    <xf numFmtId="1" fontId="0" fillId="2" borderId="2" xfId="1" applyNumberFormat="1" applyFont="1" applyFill="1" applyBorder="1"/>
    <xf numFmtId="44" fontId="0" fillId="2" borderId="2" xfId="1" applyNumberFormat="1" applyFont="1" applyFill="1" applyBorder="1"/>
    <xf numFmtId="9" fontId="0" fillId="2" borderId="2" xfId="2" applyNumberFormat="1" applyFont="1" applyFill="1" applyBorder="1" applyAlignment="1">
      <alignment horizontal="right"/>
    </xf>
    <xf numFmtId="0" fontId="0" fillId="3" borderId="3" xfId="0" applyFill="1" applyBorder="1"/>
    <xf numFmtId="0" fontId="0" fillId="0" borderId="0" xfId="0" quotePrefix="1"/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0" xfId="0" quotePrefix="1" applyAlignment="1">
      <alignment horizontal="left" indent="1"/>
    </xf>
    <xf numFmtId="0" fontId="0" fillId="4" borderId="0" xfId="0" applyFill="1"/>
    <xf numFmtId="0" fontId="4" fillId="4" borderId="0" xfId="3" applyFill="1"/>
    <xf numFmtId="0" fontId="4" fillId="0" borderId="0" xfId="3"/>
  </cellXfs>
  <cellStyles count="4">
    <cellStyle name="Link" xfId="3" builtinId="8"/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71082</xdr:rowOff>
    </xdr:from>
    <xdr:to>
      <xdr:col>2</xdr:col>
      <xdr:colOff>122463</xdr:colOff>
      <xdr:row>22</xdr:row>
      <xdr:rowOff>58489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0C7F10D-C499-45BA-A12F-E542264FD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6194"/>
          <a:ext cx="1800000" cy="18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181259</xdr:rowOff>
    </xdr:from>
    <xdr:to>
      <xdr:col>2</xdr:col>
      <xdr:colOff>122463</xdr:colOff>
      <xdr:row>10</xdr:row>
      <xdr:rowOff>168666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23E056DC-BCD8-4AAC-8646-DB38F63FB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0" y="181259"/>
          <a:ext cx="1800000" cy="18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b-verpackungsshop.de/Packseide-50-x-75-cm" TargetMode="External"/><Relationship Id="rId2" Type="http://schemas.openxmlformats.org/officeDocument/2006/relationships/hyperlink" Target="https://www.bb-verpackungsshop.de/Natronkraftpapier-50-cm-x-300-m" TargetMode="External"/><Relationship Id="rId1" Type="http://schemas.openxmlformats.org/officeDocument/2006/relationships/hyperlink" Target="https://www.bueroshop24.de/vp-toptwist-papier-tragetaschen-228841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2A70A-8115-450E-8258-7BF29CA7ECC6}">
  <dimension ref="A1:A6"/>
  <sheetViews>
    <sheetView zoomScale="250" zoomScaleNormal="250" workbookViewId="0">
      <selection activeCell="A6" sqref="A6"/>
    </sheetView>
  </sheetViews>
  <sheetFormatPr baseColWidth="10" defaultRowHeight="14.25"/>
  <cols>
    <col min="1" max="16384" width="11" style="39"/>
  </cols>
  <sheetData>
    <row r="1" spans="1:1" ht="18.75" customHeight="1">
      <c r="A1" s="39" t="s">
        <v>83</v>
      </c>
    </row>
    <row r="2" spans="1:1" ht="18.75" customHeight="1">
      <c r="A2" s="40" t="s">
        <v>84</v>
      </c>
    </row>
    <row r="3" spans="1:1" ht="18.75" customHeight="1">
      <c r="A3" s="40" t="s">
        <v>85</v>
      </c>
    </row>
    <row r="4" spans="1:1" ht="18.75" customHeight="1">
      <c r="A4" s="39" t="s">
        <v>86</v>
      </c>
    </row>
    <row r="5" spans="1:1">
      <c r="A5" s="40" t="s">
        <v>89</v>
      </c>
    </row>
    <row r="6" spans="1:1">
      <c r="A6" s="40" t="s">
        <v>90</v>
      </c>
    </row>
  </sheetData>
  <phoneticPr fontId="3" type="noConversion"/>
  <hyperlinks>
    <hyperlink ref="A2" location="Tabelle1!A1" display="Tabelle 1" xr:uid="{02C1DFD1-38A8-4D75-A1D9-04064B3475DA}"/>
    <hyperlink ref="A3" location="Tabelle2!A1" display="Tabelle 2" xr:uid="{EF3BDB91-DB0C-4A51-82DE-8CD2DA402359}"/>
    <hyperlink ref="A5" location="Tabelle5!A2" display="Bild 1" xr:uid="{43846494-091F-4E00-88CD-8DA70D9DDFDD}"/>
    <hyperlink ref="A6" location="Bilder!A13" display="Bild 2" xr:uid="{F0EF408E-93C5-4064-9CAD-7B52F71EFEE3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C2E74-6AB5-43AF-A5FA-AB20A2523E64}">
  <dimension ref="A1:M19"/>
  <sheetViews>
    <sheetView tabSelected="1" zoomScale="178" zoomScaleNormal="178" workbookViewId="0">
      <pane ySplit="2" topLeftCell="A3" activePane="bottomLeft" state="frozen"/>
      <selection pane="bottomLeft" activeCell="I7" sqref="I7"/>
    </sheetView>
  </sheetViews>
  <sheetFormatPr baseColWidth="10" defaultRowHeight="14.25"/>
  <cols>
    <col min="1" max="1" width="14.75" bestFit="1" customWidth="1"/>
    <col min="2" max="3" width="10.125" customWidth="1"/>
    <col min="4" max="4" width="14.125" customWidth="1"/>
    <col min="5" max="5" width="10.5" style="3" bestFit="1" customWidth="1"/>
    <col min="6" max="6" width="9.125" style="5" bestFit="1" customWidth="1"/>
    <col min="7" max="7" width="12.75" style="1" bestFit="1" customWidth="1"/>
    <col min="8" max="9" width="12.375" style="1" bestFit="1" customWidth="1"/>
    <col min="10" max="11" width="7.875" style="2" customWidth="1"/>
    <col min="13" max="13" width="78.625" bestFit="1" customWidth="1"/>
  </cols>
  <sheetData>
    <row r="1" spans="1:13">
      <c r="A1" s="41" t="s">
        <v>87</v>
      </c>
    </row>
    <row r="2" spans="1:13" ht="45">
      <c r="A2" s="11" t="s">
        <v>0</v>
      </c>
      <c r="B2" s="11" t="s">
        <v>7</v>
      </c>
      <c r="C2" s="11" t="s">
        <v>23</v>
      </c>
      <c r="D2" s="11" t="s">
        <v>5</v>
      </c>
      <c r="E2" s="12" t="s">
        <v>1</v>
      </c>
      <c r="F2" s="13" t="s">
        <v>10</v>
      </c>
      <c r="G2" s="14" t="s">
        <v>26</v>
      </c>
      <c r="H2" s="14" t="s">
        <v>25</v>
      </c>
      <c r="I2" s="14" t="s">
        <v>29</v>
      </c>
      <c r="J2" s="15" t="s">
        <v>2</v>
      </c>
      <c r="K2" s="15" t="s">
        <v>50</v>
      </c>
      <c r="L2" s="11" t="s">
        <v>3</v>
      </c>
      <c r="M2" s="11" t="s">
        <v>4</v>
      </c>
    </row>
    <row r="3" spans="1:13">
      <c r="A3" s="16" t="s">
        <v>6</v>
      </c>
      <c r="B3" s="16" t="s">
        <v>8</v>
      </c>
      <c r="C3" s="16" t="s">
        <v>24</v>
      </c>
      <c r="D3" s="16" t="s">
        <v>13</v>
      </c>
      <c r="E3" s="17" t="s">
        <v>9</v>
      </c>
      <c r="F3" s="4">
        <v>15</v>
      </c>
      <c r="G3" s="18">
        <v>15.81</v>
      </c>
      <c r="H3" s="18"/>
      <c r="I3" s="18">
        <f>G3/1.19/F3+H3/F3</f>
        <v>0.88571428571428579</v>
      </c>
      <c r="J3" s="19">
        <v>0.09</v>
      </c>
      <c r="K3" s="19"/>
      <c r="L3" s="16" t="s">
        <v>12</v>
      </c>
      <c r="M3" s="16" t="s">
        <v>11</v>
      </c>
    </row>
    <row r="4" spans="1:13">
      <c r="A4" s="8" t="s">
        <v>6</v>
      </c>
      <c r="B4" s="8" t="s">
        <v>8</v>
      </c>
      <c r="C4" s="8" t="s">
        <v>24</v>
      </c>
      <c r="D4" s="8" t="s">
        <v>13</v>
      </c>
      <c r="E4" s="20" t="s">
        <v>14</v>
      </c>
      <c r="F4" s="5">
        <v>20</v>
      </c>
      <c r="G4" s="21">
        <v>14.86</v>
      </c>
      <c r="H4" s="21"/>
      <c r="I4" s="21">
        <f t="shared" ref="I4:I19" si="0">G4/1.19/F4+H4/F4</f>
        <v>0.62436974789915967</v>
      </c>
      <c r="J4" s="22">
        <v>0.09</v>
      </c>
      <c r="K4" s="22"/>
      <c r="L4" s="8" t="s">
        <v>12</v>
      </c>
      <c r="M4" s="8" t="s">
        <v>15</v>
      </c>
    </row>
    <row r="5" spans="1:13">
      <c r="A5" s="9" t="s">
        <v>6</v>
      </c>
      <c r="B5" s="9" t="s">
        <v>8</v>
      </c>
      <c r="C5" s="9" t="s">
        <v>24</v>
      </c>
      <c r="D5" s="9" t="s">
        <v>13</v>
      </c>
      <c r="E5" s="23" t="s">
        <v>16</v>
      </c>
      <c r="F5" s="6">
        <v>20</v>
      </c>
      <c r="G5" s="24">
        <v>11.65</v>
      </c>
      <c r="H5" s="24"/>
      <c r="I5" s="24">
        <f t="shared" si="0"/>
        <v>0.48949579831932777</v>
      </c>
      <c r="J5" s="25">
        <v>0.1</v>
      </c>
      <c r="K5" s="25"/>
      <c r="L5" s="9" t="s">
        <v>12</v>
      </c>
      <c r="M5" s="9" t="s">
        <v>17</v>
      </c>
    </row>
    <row r="6" spans="1:13">
      <c r="A6" s="8" t="s">
        <v>6</v>
      </c>
      <c r="B6" s="8" t="s">
        <v>20</v>
      </c>
      <c r="C6" s="8" t="s">
        <v>24</v>
      </c>
      <c r="D6" s="8" t="s">
        <v>13</v>
      </c>
      <c r="E6" s="20" t="s">
        <v>18</v>
      </c>
      <c r="F6" s="5">
        <v>50</v>
      </c>
      <c r="G6" s="21">
        <v>18.190000000000001</v>
      </c>
      <c r="H6" s="21"/>
      <c r="I6" s="21">
        <f t="shared" si="0"/>
        <v>0.30571428571428577</v>
      </c>
      <c r="J6" s="22">
        <v>0.09</v>
      </c>
      <c r="K6" s="22"/>
      <c r="L6" s="8" t="s">
        <v>12</v>
      </c>
      <c r="M6" s="8" t="s">
        <v>19</v>
      </c>
    </row>
    <row r="7" spans="1:13">
      <c r="A7" s="9" t="s">
        <v>6</v>
      </c>
      <c r="B7" s="9" t="s">
        <v>20</v>
      </c>
      <c r="C7" s="9" t="s">
        <v>24</v>
      </c>
      <c r="D7" s="9" t="s">
        <v>13</v>
      </c>
      <c r="E7" s="23" t="s">
        <v>21</v>
      </c>
      <c r="F7" s="6">
        <v>50</v>
      </c>
      <c r="G7" s="24">
        <v>31.88</v>
      </c>
      <c r="H7" s="24"/>
      <c r="I7" s="24">
        <f t="shared" si="0"/>
        <v>0.53579831932773114</v>
      </c>
      <c r="J7" s="25">
        <v>0.1</v>
      </c>
      <c r="K7" s="25"/>
      <c r="L7" s="9" t="s">
        <v>12</v>
      </c>
      <c r="M7" s="26" t="s">
        <v>22</v>
      </c>
    </row>
    <row r="8" spans="1:13">
      <c r="A8" s="8" t="s">
        <v>6</v>
      </c>
      <c r="B8" s="8" t="s">
        <v>20</v>
      </c>
      <c r="C8" s="8" t="s">
        <v>24</v>
      </c>
      <c r="D8" s="8" t="s">
        <v>35</v>
      </c>
      <c r="E8" s="20" t="s">
        <v>28</v>
      </c>
      <c r="F8" s="7">
        <v>250</v>
      </c>
      <c r="G8" s="27"/>
      <c r="H8" s="27">
        <v>26.8</v>
      </c>
      <c r="I8" s="27">
        <f t="shared" si="0"/>
        <v>0.1072</v>
      </c>
      <c r="J8" s="28"/>
      <c r="K8" s="28"/>
      <c r="L8" s="8" t="s">
        <v>30</v>
      </c>
      <c r="M8" s="8" t="s">
        <v>27</v>
      </c>
    </row>
    <row r="9" spans="1:13">
      <c r="A9" s="9" t="s">
        <v>32</v>
      </c>
      <c r="B9" s="9" t="s">
        <v>33</v>
      </c>
      <c r="C9" s="9" t="s">
        <v>24</v>
      </c>
      <c r="D9" s="9" t="s">
        <v>34</v>
      </c>
      <c r="E9" s="23" t="s">
        <v>36</v>
      </c>
      <c r="F9" s="6">
        <v>56</v>
      </c>
      <c r="G9" s="24">
        <v>103.51</v>
      </c>
      <c r="H9" s="24"/>
      <c r="I9" s="24">
        <f t="shared" si="0"/>
        <v>1.5532713085234096</v>
      </c>
      <c r="J9" s="25">
        <v>0.09</v>
      </c>
      <c r="K9" s="25"/>
      <c r="L9" s="9" t="s">
        <v>12</v>
      </c>
      <c r="M9" s="9" t="s">
        <v>31</v>
      </c>
    </row>
    <row r="10" spans="1:13">
      <c r="A10" s="8" t="s">
        <v>32</v>
      </c>
      <c r="B10" s="8" t="s">
        <v>33</v>
      </c>
      <c r="C10" s="8" t="s">
        <v>24</v>
      </c>
      <c r="D10" s="8" t="s">
        <v>34</v>
      </c>
      <c r="E10" s="20" t="s">
        <v>37</v>
      </c>
      <c r="F10" s="5">
        <v>70</v>
      </c>
      <c r="G10" s="21">
        <v>116.6</v>
      </c>
      <c r="H10" s="21"/>
      <c r="I10" s="21">
        <f t="shared" si="0"/>
        <v>1.3997599039615845</v>
      </c>
      <c r="J10" s="22">
        <v>0.09</v>
      </c>
      <c r="K10" s="22"/>
      <c r="L10" s="8" t="s">
        <v>12</v>
      </c>
      <c r="M10" s="8" t="s">
        <v>38</v>
      </c>
    </row>
    <row r="11" spans="1:13">
      <c r="A11" s="9" t="s">
        <v>39</v>
      </c>
      <c r="B11" s="9"/>
      <c r="C11" s="9"/>
      <c r="D11" s="9" t="s">
        <v>40</v>
      </c>
      <c r="E11" s="23" t="s">
        <v>41</v>
      </c>
      <c r="F11" s="6">
        <v>20</v>
      </c>
      <c r="G11" s="24">
        <v>58.31</v>
      </c>
      <c r="H11" s="24"/>
      <c r="I11" s="24">
        <f t="shared" si="0"/>
        <v>2.4500000000000002</v>
      </c>
      <c r="J11" s="25"/>
      <c r="K11" s="25" t="s">
        <v>49</v>
      </c>
      <c r="L11" s="9" t="s">
        <v>43</v>
      </c>
      <c r="M11" s="26" t="s">
        <v>42</v>
      </c>
    </row>
    <row r="12" spans="1:13">
      <c r="A12" s="8" t="s">
        <v>44</v>
      </c>
      <c r="B12" s="8"/>
      <c r="C12" s="8"/>
      <c r="D12" s="8"/>
      <c r="E12" s="20" t="s">
        <v>45</v>
      </c>
      <c r="F12" s="5">
        <v>100</v>
      </c>
      <c r="G12" s="21">
        <v>58</v>
      </c>
      <c r="H12" s="21"/>
      <c r="I12" s="21">
        <f t="shared" si="0"/>
        <v>0.48739495798319332</v>
      </c>
      <c r="J12" s="22"/>
      <c r="K12" s="22" t="s">
        <v>49</v>
      </c>
      <c r="L12" s="8" t="s">
        <v>43</v>
      </c>
      <c r="M12" s="8"/>
    </row>
    <row r="13" spans="1:13">
      <c r="A13" s="9" t="s">
        <v>32</v>
      </c>
      <c r="B13" s="9"/>
      <c r="C13" s="9"/>
      <c r="D13" s="9" t="s">
        <v>55</v>
      </c>
      <c r="E13" s="23" t="s">
        <v>37</v>
      </c>
      <c r="F13" s="6">
        <v>70</v>
      </c>
      <c r="G13" s="24">
        <v>44.63</v>
      </c>
      <c r="H13" s="24"/>
      <c r="I13" s="24">
        <f t="shared" si="0"/>
        <v>0.53577430972388962</v>
      </c>
      <c r="J13" s="25" t="s">
        <v>49</v>
      </c>
      <c r="K13" s="25" t="s">
        <v>49</v>
      </c>
      <c r="L13" s="9" t="s">
        <v>43</v>
      </c>
      <c r="M13" s="9" t="s">
        <v>54</v>
      </c>
    </row>
    <row r="14" spans="1:13">
      <c r="A14" s="8" t="s">
        <v>46</v>
      </c>
      <c r="B14" s="8"/>
      <c r="C14" s="8"/>
      <c r="D14" s="8"/>
      <c r="E14" s="20" t="s">
        <v>48</v>
      </c>
      <c r="F14" s="5">
        <v>150</v>
      </c>
      <c r="G14" s="21">
        <v>47.35</v>
      </c>
      <c r="H14" s="21"/>
      <c r="I14" s="21">
        <f t="shared" si="0"/>
        <v>0.26526610644257703</v>
      </c>
      <c r="J14" s="22" t="s">
        <v>49</v>
      </c>
      <c r="K14" s="22" t="s">
        <v>49</v>
      </c>
      <c r="L14" s="8" t="s">
        <v>43</v>
      </c>
      <c r="M14" s="29" t="s">
        <v>47</v>
      </c>
    </row>
    <row r="15" spans="1:13">
      <c r="A15" s="9" t="s">
        <v>53</v>
      </c>
      <c r="B15" s="9"/>
      <c r="C15" s="9"/>
      <c r="D15" s="9" t="s">
        <v>51</v>
      </c>
      <c r="E15" s="23" t="s">
        <v>28</v>
      </c>
      <c r="F15" s="6">
        <v>250</v>
      </c>
      <c r="G15" s="24">
        <v>40.69</v>
      </c>
      <c r="H15" s="24"/>
      <c r="I15" s="24">
        <f t="shared" si="0"/>
        <v>0.13677310924369748</v>
      </c>
      <c r="J15" s="25" t="s">
        <v>49</v>
      </c>
      <c r="K15" s="25" t="s">
        <v>49</v>
      </c>
      <c r="L15" s="9" t="s">
        <v>43</v>
      </c>
      <c r="M15" s="9" t="s">
        <v>52</v>
      </c>
    </row>
    <row r="16" spans="1:13">
      <c r="A16" s="8" t="s">
        <v>56</v>
      </c>
      <c r="B16" s="8"/>
      <c r="C16" s="8"/>
      <c r="D16" s="8" t="s">
        <v>57</v>
      </c>
      <c r="E16" s="20" t="s">
        <v>58</v>
      </c>
      <c r="F16" s="5">
        <v>20</v>
      </c>
      <c r="G16" s="21"/>
      <c r="H16" s="21"/>
      <c r="I16" s="21">
        <f t="shared" si="0"/>
        <v>0</v>
      </c>
      <c r="J16" s="22" t="s">
        <v>49</v>
      </c>
      <c r="K16" s="22" t="s">
        <v>49</v>
      </c>
      <c r="L16" s="8" t="s">
        <v>43</v>
      </c>
      <c r="M16" s="8" t="s">
        <v>59</v>
      </c>
    </row>
    <row r="17" spans="1:13">
      <c r="A17" s="9" t="s">
        <v>56</v>
      </c>
      <c r="B17" s="9"/>
      <c r="C17" s="9"/>
      <c r="D17" s="9" t="s">
        <v>62</v>
      </c>
      <c r="E17" s="23" t="s">
        <v>61</v>
      </c>
      <c r="F17" s="6">
        <v>25</v>
      </c>
      <c r="G17" s="24"/>
      <c r="H17" s="24"/>
      <c r="I17" s="24">
        <f t="shared" si="0"/>
        <v>0</v>
      </c>
      <c r="J17" s="25" t="s">
        <v>49</v>
      </c>
      <c r="K17" s="25" t="s">
        <v>49</v>
      </c>
      <c r="L17" s="9"/>
      <c r="M17" s="9" t="s">
        <v>60</v>
      </c>
    </row>
    <row r="18" spans="1:13">
      <c r="A18" s="8" t="s">
        <v>63</v>
      </c>
      <c r="B18" s="8"/>
      <c r="C18" s="8"/>
      <c r="D18" s="8" t="s">
        <v>66</v>
      </c>
      <c r="E18" s="20" t="s">
        <v>65</v>
      </c>
      <c r="F18" s="5">
        <v>56</v>
      </c>
      <c r="G18" s="21">
        <v>35.58</v>
      </c>
      <c r="H18" s="21"/>
      <c r="I18" s="21">
        <f t="shared" si="0"/>
        <v>0.53391356542617052</v>
      </c>
      <c r="J18" s="22" t="s">
        <v>70</v>
      </c>
      <c r="K18" s="22"/>
      <c r="L18" s="8" t="s">
        <v>67</v>
      </c>
      <c r="M18" s="8" t="s">
        <v>64</v>
      </c>
    </row>
    <row r="19" spans="1:13">
      <c r="A19" s="10" t="s">
        <v>6</v>
      </c>
      <c r="B19" s="10"/>
      <c r="C19" s="10"/>
      <c r="D19" s="10" t="s">
        <v>13</v>
      </c>
      <c r="E19" s="30" t="s">
        <v>68</v>
      </c>
      <c r="F19" s="31">
        <v>250</v>
      </c>
      <c r="G19" s="32">
        <v>189.21</v>
      </c>
      <c r="H19" s="32"/>
      <c r="I19" s="32">
        <f t="shared" si="0"/>
        <v>0.63600000000000001</v>
      </c>
      <c r="J19" s="33" t="s">
        <v>70</v>
      </c>
      <c r="K19" s="33"/>
      <c r="L19" s="10" t="s">
        <v>67</v>
      </c>
      <c r="M19" s="10" t="s">
        <v>69</v>
      </c>
    </row>
  </sheetData>
  <phoneticPr fontId="3" type="noConversion"/>
  <hyperlinks>
    <hyperlink ref="M7" r:id="rId1" xr:uid="{2A3C506D-9EA8-4ED8-A6B2-4DB4E859BEA5}"/>
    <hyperlink ref="M14" r:id="rId2" xr:uid="{66D1D789-583E-435E-919E-3D8F01FB3D34}"/>
    <hyperlink ref="M11" r:id="rId3" xr:uid="{C5CB3F9D-F6C2-4CF1-8176-90E83DA9D433}"/>
    <hyperlink ref="A1" location="Übersicht!A1" display="Zurück zur Übersicht" xr:uid="{350139EB-4118-4AA7-811F-930DD9871285}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ABF14-4D6E-40F9-AE48-C68095D82650}">
  <dimension ref="A1:D8"/>
  <sheetViews>
    <sheetView zoomScale="316" zoomScaleNormal="316" workbookViewId="0">
      <selection activeCell="C11" sqref="C11"/>
    </sheetView>
  </sheetViews>
  <sheetFormatPr baseColWidth="10" defaultRowHeight="14.25"/>
  <cols>
    <col min="1" max="2" width="4.125" customWidth="1"/>
    <col min="3" max="3" width="15" customWidth="1"/>
    <col min="4" max="4" width="13" style="37" customWidth="1"/>
  </cols>
  <sheetData>
    <row r="1" spans="1:4">
      <c r="A1" s="36" t="s">
        <v>88</v>
      </c>
      <c r="B1" s="36" t="s">
        <v>81</v>
      </c>
      <c r="C1" s="36" t="s">
        <v>82</v>
      </c>
    </row>
    <row r="2" spans="1:4">
      <c r="A2">
        <v>22</v>
      </c>
      <c r="B2">
        <v>5</v>
      </c>
      <c r="C2" s="35">
        <f>IF(B2="","",A2/B2)</f>
        <v>4.4000000000000004</v>
      </c>
      <c r="D2" s="38" t="str">
        <f ca="1">_xlfn.FORMULATEXT(C2)</f>
        <v>=WENN(B2="";"";A2/B2)</v>
      </c>
    </row>
    <row r="3" spans="1:4">
      <c r="A3">
        <v>5</v>
      </c>
      <c r="B3">
        <v>6</v>
      </c>
      <c r="C3" s="35">
        <f>IF(B3="","",A3/B3)</f>
        <v>0.83333333333333337</v>
      </c>
      <c r="D3" s="38" t="str">
        <f t="shared" ref="D3:D6" ca="1" si="0">_xlfn.FORMULATEXT(C3)</f>
        <v>=WENN(B3="";"";A3/B3)</v>
      </c>
    </row>
    <row r="4" spans="1:4">
      <c r="A4">
        <v>6</v>
      </c>
      <c r="B4">
        <v>8</v>
      </c>
      <c r="C4" s="35">
        <f>IF(OR(A4="",B4=""),"",A4/B4)</f>
        <v>0.75</v>
      </c>
      <c r="D4" s="38" t="str">
        <f t="shared" ca="1" si="0"/>
        <v>=WENN(ODER(A4="";B4="");"";A4/B4)</v>
      </c>
    </row>
    <row r="5" spans="1:4">
      <c r="A5">
        <v>22</v>
      </c>
      <c r="B5">
        <v>9</v>
      </c>
      <c r="C5" s="35">
        <f>IF(A5*B5=0,"",A5/B5)</f>
        <v>2.4444444444444446</v>
      </c>
      <c r="D5" s="38" t="str">
        <f t="shared" ca="1" si="0"/>
        <v>=WENN(A5*B5=0;"";A5/B5)</v>
      </c>
    </row>
    <row r="6" spans="1:4">
      <c r="A6">
        <v>6</v>
      </c>
      <c r="B6">
        <v>8</v>
      </c>
      <c r="C6" s="35">
        <f>IF(A6*B6&lt;&gt;0,A6/B6,"")</f>
        <v>0.75</v>
      </c>
      <c r="D6" s="38" t="str">
        <f t="shared" ca="1" si="0"/>
        <v>=WENN(A6*B6&lt;&gt;0;A6/B6;"")</v>
      </c>
    </row>
    <row r="7" spans="1:4">
      <c r="C7" t="str">
        <f t="shared" ref="C7:C8" si="1">IF(B7="","",A7/B7)</f>
        <v/>
      </c>
    </row>
    <row r="8" spans="1:4">
      <c r="C8" t="str">
        <f t="shared" si="1"/>
        <v/>
      </c>
      <c r="D8" s="37" t="s">
        <v>80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7B521-F452-4FB3-8BE3-904E9A3F8F1E}">
  <dimension ref="A1:F5"/>
  <sheetViews>
    <sheetView zoomScale="268" zoomScaleNormal="268" workbookViewId="0">
      <selection activeCell="C2" sqref="C2:C5"/>
    </sheetView>
  </sheetViews>
  <sheetFormatPr baseColWidth="10" defaultRowHeight="14.25"/>
  <sheetData>
    <row r="1" spans="1:6">
      <c r="A1" t="s">
        <v>71</v>
      </c>
      <c r="B1" t="s">
        <v>72</v>
      </c>
      <c r="C1" t="s">
        <v>73</v>
      </c>
    </row>
    <row r="2" spans="1:6">
      <c r="A2" t="s">
        <v>75</v>
      </c>
      <c r="B2">
        <v>46</v>
      </c>
      <c r="C2" s="34" t="str">
        <f>IF(B2&gt;=$F$2,$F$3,$F$4)</f>
        <v>ja</v>
      </c>
      <c r="E2" t="s">
        <v>74</v>
      </c>
      <c r="F2">
        <v>45</v>
      </c>
    </row>
    <row r="3" spans="1:6">
      <c r="A3" t="s">
        <v>77</v>
      </c>
      <c r="B3">
        <v>45</v>
      </c>
      <c r="C3" s="34" t="str">
        <f t="shared" ref="C3:C5" si="0">IF(B3&gt;=$F$2,$F$3,$F$4)</f>
        <v>ja</v>
      </c>
      <c r="F3" t="s">
        <v>49</v>
      </c>
    </row>
    <row r="4" spans="1:6">
      <c r="A4" t="s">
        <v>78</v>
      </c>
      <c r="B4">
        <v>36</v>
      </c>
      <c r="C4" s="34" t="str">
        <f t="shared" si="0"/>
        <v>nein</v>
      </c>
      <c r="F4" t="s">
        <v>76</v>
      </c>
    </row>
    <row r="5" spans="1:6">
      <c r="A5" t="s">
        <v>79</v>
      </c>
      <c r="B5">
        <v>55</v>
      </c>
      <c r="C5" s="34" t="str">
        <f t="shared" si="0"/>
        <v>ja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75361-EEF4-44D3-BDFB-3223909C8C11}">
  <dimension ref="A1"/>
  <sheetViews>
    <sheetView topLeftCell="A16" zoomScale="268" zoomScaleNormal="268" workbookViewId="0">
      <selection activeCell="A13" sqref="A13"/>
    </sheetView>
  </sheetViews>
  <sheetFormatPr baseColWidth="10" defaultRowHeight="14.25"/>
  <sheetData/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B1E9B-0A76-45D7-A966-4CC86980042F}">
  <dimension ref="A1:A8"/>
  <sheetViews>
    <sheetView zoomScale="304" zoomScaleNormal="304" workbookViewId="0"/>
  </sheetViews>
  <sheetFormatPr baseColWidth="10" defaultRowHeight="14.25"/>
  <cols>
    <col min="1" max="1" width="38.625" customWidth="1"/>
  </cols>
  <sheetData>
    <row r="1" spans="1:1">
      <c r="A1" s="41" t="s">
        <v>83</v>
      </c>
    </row>
    <row r="2" spans="1:1">
      <c r="A2" t="s">
        <v>94</v>
      </c>
    </row>
    <row r="5" spans="1:1">
      <c r="A5" t="s">
        <v>91</v>
      </c>
    </row>
    <row r="7" spans="1:1">
      <c r="A7" t="s">
        <v>92</v>
      </c>
    </row>
    <row r="8" spans="1:1">
      <c r="A8" t="s">
        <v>93</v>
      </c>
    </row>
  </sheetData>
  <hyperlinks>
    <hyperlink ref="A1" location="Jahresübersicht!A1" display="Übersicht" xr:uid="{489C8618-7C82-40FD-83BF-B091C79C423D}"/>
  </hyperlink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BC6D7-70C3-4AB6-8D11-9CFF3681C91E}">
  <dimension ref="A1:B2"/>
  <sheetViews>
    <sheetView zoomScale="334" zoomScaleNormal="334" workbookViewId="0"/>
  </sheetViews>
  <sheetFormatPr baseColWidth="10" defaultRowHeight="14.25"/>
  <sheetData>
    <row r="1" spans="1:2">
      <c r="A1" t="s">
        <v>95</v>
      </c>
      <c r="B1" t="s">
        <v>96</v>
      </c>
    </row>
    <row r="2" spans="1:2">
      <c r="A2" s="41">
        <v>1</v>
      </c>
      <c r="B2" t="str">
        <f>_xlfn.TEXTJOIN(" | ",TRUE,'KW 1'!A5,'KW 1'!A6,'KW 1'!A7,'KW 1'!A8)</f>
        <v xml:space="preserve">Bremen | Meldorf Pflastern | Mauern </v>
      </c>
    </row>
  </sheetData>
  <hyperlinks>
    <hyperlink ref="A2" location="'KW 1'!A1" display="'KW 1'!A1" xr:uid="{9BA075E4-6C7E-4BA3-9B77-F88A4AB86792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Übersicht</vt:lpstr>
      <vt:lpstr>Tabelle1</vt:lpstr>
      <vt:lpstr>Tabelle2</vt:lpstr>
      <vt:lpstr>Tabelle3</vt:lpstr>
      <vt:lpstr>Bilder</vt:lpstr>
      <vt:lpstr>KW 1</vt:lpstr>
      <vt:lpstr>Jahresübersicht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Forche</dc:creator>
  <cp:lastModifiedBy>user</cp:lastModifiedBy>
  <dcterms:created xsi:type="dcterms:W3CDTF">2025-03-21T09:10:24Z</dcterms:created>
  <dcterms:modified xsi:type="dcterms:W3CDTF">2025-03-25T11:45:04Z</dcterms:modified>
</cp:coreProperties>
</file>