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-fw\Desktop\2023_Herbst\"/>
    </mc:Choice>
  </mc:AlternateContent>
  <xr:revisionPtr revIDLastSave="0" documentId="8_{8814C6F6-A03B-4D20-B288-6E0B0C466B93}" xr6:coauthVersionLast="47" xr6:coauthVersionMax="47" xr10:uidLastSave="{00000000-0000-0000-0000-000000000000}"/>
  <bookViews>
    <workbookView xWindow="3420" yWindow="3420" windowWidth="21600" windowHeight="11325" xr2:uid="{8862F26E-5CE7-45F0-A40F-064E12859646}"/>
  </bookViews>
  <sheets>
    <sheet name="II.4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1" i="1"/>
  <c r="G56" i="1" s="1"/>
  <c r="G59" i="1" s="1"/>
  <c r="G49" i="1"/>
  <c r="D49" i="1"/>
  <c r="D52" i="1" s="1"/>
  <c r="D43" i="1"/>
  <c r="D50" i="1" s="1"/>
  <c r="D37" i="1"/>
  <c r="D36" i="1"/>
  <c r="D28" i="1"/>
  <c r="D45" i="1" s="1"/>
  <c r="G50" i="1" s="1"/>
  <c r="D57" i="1" s="1"/>
  <c r="G27" i="1"/>
  <c r="D27" i="1"/>
  <c r="D30" i="1" s="1"/>
  <c r="D21" i="1"/>
  <c r="D24" i="1" s="1"/>
  <c r="G6" i="1"/>
  <c r="D6" i="1"/>
  <c r="G52" i="1" l="1"/>
  <c r="G28" i="1"/>
  <c r="D56" i="1"/>
  <c r="D59" i="1" s="1"/>
  <c r="G22" i="1"/>
  <c r="G24" i="1" l="1"/>
  <c r="D34" i="1"/>
  <c r="G30" i="1"/>
  <c r="D39" i="1"/>
</calcChain>
</file>

<file path=xl/sharedStrings.xml><?xml version="1.0" encoding="utf-8"?>
<sst xmlns="http://schemas.openxmlformats.org/spreadsheetml/2006/main" count="59" uniqueCount="40">
  <si>
    <t>Daten</t>
  </si>
  <si>
    <t>A</t>
  </si>
  <si>
    <t>P</t>
  </si>
  <si>
    <t>unfertige Erzeugnisse</t>
  </si>
  <si>
    <t>Eigenkapital</t>
  </si>
  <si>
    <t>fertige Erzeugnisse</t>
  </si>
  <si>
    <t>Bank</t>
  </si>
  <si>
    <t>AB Halbfertigfabrikate (Stück)</t>
  </si>
  <si>
    <t>AB Halbfertigfabrikate (EUR)</t>
  </si>
  <si>
    <t>AB Fertigfabrikate (Stück)</t>
  </si>
  <si>
    <t>AB Fertigfabrikate (EUR)</t>
  </si>
  <si>
    <t>Produktion Halbfertigfabrikate (Stück)</t>
  </si>
  <si>
    <t>Produktion Fertigfabrikate (Stück)</t>
  </si>
  <si>
    <t>Produktionsaufwand Stufe I (EUR)</t>
  </si>
  <si>
    <t>Produktionsaufwand Stufe II (EUR) (Bank)</t>
  </si>
  <si>
    <t>Verkauf Fertigfabrikate (Stück)</t>
  </si>
  <si>
    <t>Verkauf Fertigfabrikate (EUR) (Bank)</t>
  </si>
  <si>
    <t>Kontenmäßige Darstellung auf Mengenbasis</t>
  </si>
  <si>
    <t>S</t>
  </si>
  <si>
    <t>H</t>
  </si>
  <si>
    <t>AB</t>
  </si>
  <si>
    <t>Abgang</t>
  </si>
  <si>
    <t>EB</t>
  </si>
  <si>
    <t>Zugang</t>
  </si>
  <si>
    <t>Bewertung der Endbestände</t>
  </si>
  <si>
    <t>je ME wie Anfangsbestand</t>
  </si>
  <si>
    <t>Stückkosten AB (EUR)</t>
  </si>
  <si>
    <t>Stückkosten Produktion (EUR)</t>
  </si>
  <si>
    <t>-&gt; (EUR/Stück)</t>
  </si>
  <si>
    <t>-&gt; (EUR)</t>
  </si>
  <si>
    <t>wertmäßige Bestandsveränderungen</t>
  </si>
  <si>
    <t>Ableitung GuV-Konto</t>
  </si>
  <si>
    <t>GuV</t>
  </si>
  <si>
    <t>Produktionsaufwand</t>
  </si>
  <si>
    <t>Umsatzerlöse</t>
  </si>
  <si>
    <t>Bestandsminderung UE</t>
  </si>
  <si>
    <t>Bestandserhöhung FE</t>
  </si>
  <si>
    <t>Gewinn</t>
  </si>
  <si>
    <t>Ableitung SBK</t>
  </si>
  <si>
    <t>SBK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</si>
</sst>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1" fillId="0" borderId="0" xfId="0" applyNumberFormat="1" applyFont="1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8DA51-3434-4C24-A9C7-C880C30F26D6}">
  <dimension ref="A1:G59"/>
  <sheetViews>
    <sheetView tabSelected="1" topLeftCell="A34" zoomScale="80" zoomScaleNormal="80" workbookViewId="0">
      <selection activeCell="D11" sqref="D11"/>
    </sheetView>
  </sheetViews>
  <sheetFormatPr baseColWidth="10" defaultRowHeight="14.25" x14ac:dyDescent="0.2"/>
  <cols>
    <col min="1" max="1" width="4.75" customWidth="1"/>
    <col min="2" max="2" width="25.75" customWidth="1"/>
    <col min="3" max="3" width="9.25" hidden="1" customWidth="1"/>
    <col min="4" max="4" width="12.25" style="2" bestFit="1" customWidth="1"/>
    <col min="5" max="5" width="0.25" customWidth="1"/>
    <col min="6" max="6" width="25.75" customWidth="1"/>
    <col min="7" max="7" width="11" style="2"/>
  </cols>
  <sheetData>
    <row r="1" spans="1:7" ht="15" x14ac:dyDescent="0.25">
      <c r="A1" s="1" t="s">
        <v>0</v>
      </c>
    </row>
    <row r="2" spans="1:7" x14ac:dyDescent="0.2">
      <c r="B2" s="3" t="s">
        <v>1</v>
      </c>
      <c r="C2" s="3"/>
      <c r="D2" s="4"/>
      <c r="E2" s="3"/>
      <c r="F2" s="3"/>
      <c r="G2" s="5" t="s">
        <v>2</v>
      </c>
    </row>
    <row r="3" spans="1:7" x14ac:dyDescent="0.2">
      <c r="B3" t="s">
        <v>3</v>
      </c>
      <c r="D3" s="6">
        <v>40000</v>
      </c>
      <c r="F3" t="s">
        <v>4</v>
      </c>
      <c r="G3" s="2">
        <v>160000</v>
      </c>
    </row>
    <row r="4" spans="1:7" x14ac:dyDescent="0.2">
      <c r="B4" t="s">
        <v>5</v>
      </c>
      <c r="D4" s="7">
        <v>86000</v>
      </c>
    </row>
    <row r="5" spans="1:7" x14ac:dyDescent="0.2">
      <c r="B5" t="s">
        <v>6</v>
      </c>
      <c r="D5" s="8">
        <v>34000</v>
      </c>
      <c r="G5" s="4"/>
    </row>
    <row r="6" spans="1:7" x14ac:dyDescent="0.2">
      <c r="D6" s="7">
        <f>SUM(D3:D5)</f>
        <v>160000</v>
      </c>
      <c r="G6" s="2">
        <f>SUM(G3:G5)</f>
        <v>160000</v>
      </c>
    </row>
    <row r="8" spans="1:7" x14ac:dyDescent="0.2">
      <c r="B8" t="s">
        <v>7</v>
      </c>
      <c r="D8" s="9">
        <v>2000</v>
      </c>
    </row>
    <row r="9" spans="1:7" x14ac:dyDescent="0.2">
      <c r="B9" t="s">
        <v>8</v>
      </c>
      <c r="D9" s="2">
        <v>40000</v>
      </c>
    </row>
    <row r="10" spans="1:7" x14ac:dyDescent="0.2">
      <c r="B10" t="s">
        <v>9</v>
      </c>
      <c r="D10" s="9">
        <v>1000</v>
      </c>
    </row>
    <row r="11" spans="1:7" x14ac:dyDescent="0.2">
      <c r="B11" t="s">
        <v>10</v>
      </c>
      <c r="D11" s="2">
        <v>86000</v>
      </c>
    </row>
    <row r="12" spans="1:7" x14ac:dyDescent="0.2">
      <c r="B12" t="s">
        <v>11</v>
      </c>
      <c r="D12" s="9">
        <v>0</v>
      </c>
    </row>
    <row r="13" spans="1:7" x14ac:dyDescent="0.2">
      <c r="B13" t="s">
        <v>12</v>
      </c>
      <c r="D13" s="9">
        <v>1000</v>
      </c>
    </row>
    <row r="14" spans="1:7" x14ac:dyDescent="0.2">
      <c r="B14" t="s">
        <v>13</v>
      </c>
      <c r="D14" s="2">
        <v>0</v>
      </c>
    </row>
    <row r="15" spans="1:7" x14ac:dyDescent="0.2">
      <c r="B15" t="s">
        <v>14</v>
      </c>
      <c r="D15" s="2">
        <v>66000</v>
      </c>
    </row>
    <row r="16" spans="1:7" x14ac:dyDescent="0.2">
      <c r="B16" t="s">
        <v>15</v>
      </c>
      <c r="D16" s="9">
        <v>600</v>
      </c>
    </row>
    <row r="17" spans="1:7" x14ac:dyDescent="0.2">
      <c r="B17" t="s">
        <v>16</v>
      </c>
      <c r="D17" s="2">
        <v>60000</v>
      </c>
    </row>
    <row r="19" spans="1:7" ht="15" x14ac:dyDescent="0.25">
      <c r="A19" s="1" t="s">
        <v>17</v>
      </c>
    </row>
    <row r="20" spans="1:7" x14ac:dyDescent="0.2">
      <c r="B20" s="3" t="s">
        <v>18</v>
      </c>
      <c r="C20" s="3"/>
      <c r="D20" s="4"/>
      <c r="E20" s="10" t="s">
        <v>3</v>
      </c>
      <c r="F20" s="3"/>
      <c r="G20" s="5" t="s">
        <v>19</v>
      </c>
    </row>
    <row r="21" spans="1:7" x14ac:dyDescent="0.2">
      <c r="B21" t="s">
        <v>20</v>
      </c>
      <c r="D21" s="6">
        <f>D8</f>
        <v>2000</v>
      </c>
      <c r="F21" t="s">
        <v>21</v>
      </c>
      <c r="G21" s="2">
        <v>1000</v>
      </c>
    </row>
    <row r="22" spans="1:7" x14ac:dyDescent="0.2">
      <c r="D22" s="7"/>
      <c r="F22" t="s">
        <v>22</v>
      </c>
      <c r="G22" s="2">
        <f>D21-G21</f>
        <v>1000</v>
      </c>
    </row>
    <row r="23" spans="1:7" x14ac:dyDescent="0.2">
      <c r="D23" s="8"/>
      <c r="G23" s="4"/>
    </row>
    <row r="24" spans="1:7" x14ac:dyDescent="0.2">
      <c r="D24" s="7">
        <f>SUM(D21:D23)</f>
        <v>2000</v>
      </c>
      <c r="G24" s="2">
        <f>SUM(G21:G23)</f>
        <v>2000</v>
      </c>
    </row>
    <row r="26" spans="1:7" x14ac:dyDescent="0.2">
      <c r="B26" s="3" t="s">
        <v>18</v>
      </c>
      <c r="C26" s="3"/>
      <c r="D26" s="4"/>
      <c r="E26" s="10" t="s">
        <v>5</v>
      </c>
      <c r="F26" s="3"/>
      <c r="G26" s="5" t="s">
        <v>19</v>
      </c>
    </row>
    <row r="27" spans="1:7" x14ac:dyDescent="0.2">
      <c r="B27" t="s">
        <v>20</v>
      </c>
      <c r="D27" s="6">
        <f>D10</f>
        <v>1000</v>
      </c>
      <c r="F27" t="s">
        <v>21</v>
      </c>
      <c r="G27" s="2">
        <f>D16</f>
        <v>600</v>
      </c>
    </row>
    <row r="28" spans="1:7" x14ac:dyDescent="0.2">
      <c r="B28" t="s">
        <v>23</v>
      </c>
      <c r="D28" s="7">
        <f>D13</f>
        <v>1000</v>
      </c>
      <c r="F28" t="s">
        <v>22</v>
      </c>
      <c r="G28" s="2">
        <f>D27+D28-G27</f>
        <v>1400</v>
      </c>
    </row>
    <row r="29" spans="1:7" x14ac:dyDescent="0.2">
      <c r="D29" s="8"/>
      <c r="G29" s="4"/>
    </row>
    <row r="30" spans="1:7" x14ac:dyDescent="0.2">
      <c r="D30" s="7">
        <f>SUM(D27:D29)</f>
        <v>2000</v>
      </c>
      <c r="G30" s="2">
        <f>SUM(G27:G29)</f>
        <v>2000</v>
      </c>
    </row>
    <row r="32" spans="1:7" ht="15" x14ac:dyDescent="0.25">
      <c r="A32" s="1" t="s">
        <v>24</v>
      </c>
    </row>
    <row r="33" spans="1:7" x14ac:dyDescent="0.2">
      <c r="A33" t="s">
        <v>3</v>
      </c>
    </row>
    <row r="34" spans="1:7" ht="15" x14ac:dyDescent="0.25">
      <c r="B34" t="s">
        <v>25</v>
      </c>
      <c r="D34" s="11">
        <f>G22*D3/D8</f>
        <v>20000</v>
      </c>
    </row>
    <row r="35" spans="1:7" x14ac:dyDescent="0.2">
      <c r="A35" t="s">
        <v>5</v>
      </c>
    </row>
    <row r="36" spans="1:7" x14ac:dyDescent="0.2">
      <c r="B36" t="s">
        <v>26</v>
      </c>
      <c r="D36" s="2">
        <f>D4/D10</f>
        <v>86</v>
      </c>
    </row>
    <row r="37" spans="1:7" x14ac:dyDescent="0.2">
      <c r="B37" t="s">
        <v>27</v>
      </c>
      <c r="D37" s="2">
        <f>(D15+1000*D3/D8)/D13</f>
        <v>86</v>
      </c>
    </row>
    <row r="38" spans="1:7" x14ac:dyDescent="0.2">
      <c r="B38" s="12" t="s">
        <v>28</v>
      </c>
      <c r="D38" s="2">
        <v>86</v>
      </c>
    </row>
    <row r="39" spans="1:7" ht="15" x14ac:dyDescent="0.25">
      <c r="B39" s="12" t="s">
        <v>29</v>
      </c>
      <c r="D39" s="11">
        <f>G28*D38</f>
        <v>120400</v>
      </c>
    </row>
    <row r="41" spans="1:7" ht="15" x14ac:dyDescent="0.25">
      <c r="A41" s="1" t="s">
        <v>30</v>
      </c>
    </row>
    <row r="42" spans="1:7" x14ac:dyDescent="0.2">
      <c r="A42" t="s">
        <v>3</v>
      </c>
    </row>
    <row r="43" spans="1:7" x14ac:dyDescent="0.2">
      <c r="D43" s="2">
        <f>-G21*D3/D8</f>
        <v>-20000</v>
      </c>
    </row>
    <row r="44" spans="1:7" x14ac:dyDescent="0.2">
      <c r="A44" t="s">
        <v>5</v>
      </c>
    </row>
    <row r="45" spans="1:7" x14ac:dyDescent="0.2">
      <c r="D45" s="2">
        <f>(D28-G27)*D38</f>
        <v>34400</v>
      </c>
    </row>
    <row r="47" spans="1:7" ht="15" x14ac:dyDescent="0.25">
      <c r="A47" s="1" t="s">
        <v>31</v>
      </c>
    </row>
    <row r="48" spans="1:7" x14ac:dyDescent="0.2">
      <c r="B48" s="3" t="s">
        <v>18</v>
      </c>
      <c r="C48" s="3"/>
      <c r="D48" s="4"/>
      <c r="E48" s="10" t="s">
        <v>32</v>
      </c>
      <c r="F48" s="3"/>
      <c r="G48" s="5" t="s">
        <v>19</v>
      </c>
    </row>
    <row r="49" spans="1:7" x14ac:dyDescent="0.2">
      <c r="B49" t="s">
        <v>33</v>
      </c>
      <c r="D49" s="6">
        <f>D15</f>
        <v>66000</v>
      </c>
      <c r="F49" t="s">
        <v>34</v>
      </c>
      <c r="G49" s="2">
        <f>D17</f>
        <v>60000</v>
      </c>
    </row>
    <row r="50" spans="1:7" x14ac:dyDescent="0.2">
      <c r="B50" t="s">
        <v>35</v>
      </c>
      <c r="D50" s="7">
        <f>-D43</f>
        <v>20000</v>
      </c>
      <c r="F50" t="s">
        <v>36</v>
      </c>
      <c r="G50" s="2">
        <f>D45</f>
        <v>34400</v>
      </c>
    </row>
    <row r="51" spans="1:7" x14ac:dyDescent="0.2">
      <c r="B51" t="s">
        <v>37</v>
      </c>
      <c r="D51" s="8">
        <f>94400-86000</f>
        <v>8400</v>
      </c>
      <c r="G51" s="4"/>
    </row>
    <row r="52" spans="1:7" x14ac:dyDescent="0.2">
      <c r="D52" s="7">
        <f>SUM(D49:D51)</f>
        <v>94400</v>
      </c>
      <c r="G52" s="2">
        <f>SUM(G49:G51)</f>
        <v>94400</v>
      </c>
    </row>
    <row r="54" spans="1:7" ht="15" x14ac:dyDescent="0.25">
      <c r="A54" s="1" t="s">
        <v>38</v>
      </c>
    </row>
    <row r="55" spans="1:7" x14ac:dyDescent="0.2">
      <c r="B55" s="3" t="s">
        <v>18</v>
      </c>
      <c r="C55" s="3"/>
      <c r="D55" s="4"/>
      <c r="E55" s="10" t="s">
        <v>39</v>
      </c>
      <c r="F55" s="3"/>
      <c r="G55" s="5" t="s">
        <v>19</v>
      </c>
    </row>
    <row r="56" spans="1:7" x14ac:dyDescent="0.2">
      <c r="B56" t="s">
        <v>3</v>
      </c>
      <c r="D56" s="6">
        <f>D3+D43</f>
        <v>20000</v>
      </c>
      <c r="F56" t="s">
        <v>4</v>
      </c>
      <c r="G56" s="2">
        <f>G3+D51</f>
        <v>168400</v>
      </c>
    </row>
    <row r="57" spans="1:7" x14ac:dyDescent="0.2">
      <c r="B57" t="s">
        <v>5</v>
      </c>
      <c r="D57" s="7">
        <f>D4+G50</f>
        <v>120400</v>
      </c>
    </row>
    <row r="58" spans="1:7" x14ac:dyDescent="0.2">
      <c r="B58" t="s">
        <v>6</v>
      </c>
      <c r="D58" s="8">
        <f>D5-D15+D17</f>
        <v>28000</v>
      </c>
      <c r="G58" s="4"/>
    </row>
    <row r="59" spans="1:7" x14ac:dyDescent="0.2">
      <c r="D59" s="7">
        <f>SUM(D56:D58)</f>
        <v>168400</v>
      </c>
      <c r="G59" s="2">
        <f>SUM(G56:G58)</f>
        <v>168400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II.4.5</vt:lpstr>
    </vt:vector>
  </TitlesOfParts>
  <Company>PKF FASSELT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Winzker, Prof. Dr. Frank</dc:creator>
  <cp:lastModifiedBy>Winzker, Prof. Dr. Frank</cp:lastModifiedBy>
  <dcterms:created xsi:type="dcterms:W3CDTF">2023-10-22T16:13:29Z</dcterms:created>
  <dcterms:modified xsi:type="dcterms:W3CDTF">2023-10-22T16:15:04Z</dcterms:modified>
</cp:coreProperties>
</file>