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-fw\Desktop\2023_Herbst\"/>
    </mc:Choice>
  </mc:AlternateContent>
  <xr:revisionPtr revIDLastSave="0" documentId="13_ncr:1_{2DEDD008-8B55-4989-9F63-50308E8B981A}" xr6:coauthVersionLast="47" xr6:coauthVersionMax="47" xr10:uidLastSave="{00000000-0000-0000-0000-000000000000}"/>
  <bookViews>
    <workbookView xWindow="-120" yWindow="-120" windowWidth="29040" windowHeight="15840" firstSheet="1" activeTab="2" xr2:uid="{D50EA92E-3B55-41D2-8B6A-FD735A3E5CB3}"/>
  </bookViews>
  <sheets>
    <sheet name="II.2.3 (A)" sheetId="1" r:id="rId1"/>
    <sheet name="II.2.3 (B)" sheetId="7" r:id="rId2"/>
    <sheet name="II.3.4 (A)" sheetId="2" r:id="rId3"/>
    <sheet name="II.3.4 (B)" sheetId="8" r:id="rId4"/>
    <sheet name="II.4.3 (A)" sheetId="3" r:id="rId5"/>
    <sheet name="II.4.3 (B)" sheetId="9" r:id="rId6"/>
    <sheet name="II.5.3 (A)" sheetId="4" r:id="rId7"/>
    <sheet name="II.5.3 (B)" sheetId="10" r:id="rId8"/>
    <sheet name="II.5.3 (B) (2)" sheetId="13" r:id="rId9"/>
    <sheet name="II.5.10 (A)" sheetId="5" r:id="rId10"/>
    <sheet name="II.5.10 (B)" sheetId="12" r:id="rId11"/>
    <sheet name="II.5.16 (A)" sheetId="6" r:id="rId12"/>
    <sheet name="II.5.16 (B)" sheetId="1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B13" i="4"/>
  <c r="D13" i="4"/>
  <c r="D9" i="4"/>
  <c r="B8" i="4"/>
  <c r="D8" i="4"/>
  <c r="B4" i="4"/>
  <c r="D5" i="4"/>
  <c r="D4" i="4"/>
  <c r="F103" i="3"/>
  <c r="F41" i="3"/>
  <c r="F104" i="3"/>
  <c r="F89" i="3"/>
  <c r="F96" i="3"/>
  <c r="C97" i="3"/>
  <c r="C96" i="3"/>
  <c r="F82" i="3"/>
  <c r="C82" i="3"/>
  <c r="C105" i="3"/>
  <c r="C104" i="3"/>
  <c r="C103" i="3"/>
  <c r="F54" i="3"/>
  <c r="F75" i="3"/>
  <c r="F20" i="3"/>
  <c r="F34" i="3"/>
  <c r="F26" i="3"/>
  <c r="F19" i="3"/>
  <c r="F33" i="3"/>
  <c r="C34" i="3"/>
  <c r="C62" i="3"/>
  <c r="C48" i="3"/>
  <c r="C20" i="3"/>
  <c r="C68" i="3"/>
  <c r="C61" i="3"/>
  <c r="C47" i="3"/>
  <c r="C26" i="3"/>
  <c r="F40" i="3"/>
  <c r="C33" i="3"/>
  <c r="C19" i="3"/>
  <c r="C15" i="3"/>
  <c r="F16" i="3"/>
  <c r="F15" i="3"/>
  <c r="F14" i="3"/>
  <c r="F11" i="3"/>
  <c r="F10" i="3"/>
  <c r="F12" i="3"/>
  <c r="C13" i="3"/>
  <c r="C9" i="3"/>
  <c r="C8" i="3"/>
  <c r="F123" i="2"/>
  <c r="F82" i="2"/>
  <c r="F20" i="2"/>
  <c r="F124" i="2"/>
  <c r="C124" i="2"/>
  <c r="F19" i="2"/>
  <c r="C19" i="2" s="1"/>
  <c r="C96" i="2" s="1"/>
  <c r="F18" i="2"/>
  <c r="F32" i="2" s="1"/>
  <c r="F116" i="2"/>
  <c r="F110" i="2"/>
  <c r="F109" i="2"/>
  <c r="F74" i="2"/>
  <c r="F60" i="2"/>
  <c r="F102" i="2"/>
  <c r="F40" i="2"/>
  <c r="F33" i="2"/>
  <c r="F68" i="2"/>
  <c r="F53" i="2"/>
  <c r="F67" i="2"/>
  <c r="F46" i="2"/>
  <c r="F89" i="2"/>
  <c r="F88" i="2"/>
  <c r="C76" i="2"/>
  <c r="C75" i="2"/>
  <c r="C61" i="2"/>
  <c r="C40" i="2"/>
  <c r="C60" i="2"/>
  <c r="C33" i="2"/>
  <c r="C109" i="2"/>
  <c r="C53" i="2"/>
  <c r="C46" i="2"/>
  <c r="C67" i="2"/>
  <c r="C116" i="2"/>
  <c r="C103" i="2"/>
  <c r="C102" i="2"/>
  <c r="F81" i="2"/>
  <c r="F85" i="2" s="1"/>
  <c r="C85" i="2"/>
  <c r="C74" i="2"/>
  <c r="C39" i="2"/>
  <c r="C32" i="2"/>
  <c r="F23" i="2"/>
  <c r="C23" i="2" s="1"/>
  <c r="F22" i="2"/>
  <c r="F21" i="2"/>
  <c r="C22" i="2"/>
  <c r="C21" i="2"/>
  <c r="F14" i="2"/>
  <c r="F15" i="2" s="1"/>
  <c r="C14" i="2" s="1"/>
  <c r="F12" i="2"/>
  <c r="C26" i="2" s="1"/>
  <c r="F26" i="2" s="1"/>
  <c r="C10" i="2"/>
  <c r="C11" i="2"/>
  <c r="F8" i="2"/>
  <c r="C9" i="2"/>
  <c r="F24" i="2" s="1"/>
  <c r="C8" i="2"/>
  <c r="D14" i="10"/>
  <c r="B13" i="10"/>
  <c r="D13" i="10"/>
  <c r="B8" i="10"/>
  <c r="D9" i="10"/>
  <c r="D8" i="10"/>
  <c r="B4" i="10"/>
  <c r="D5" i="10"/>
  <c r="D4" i="10"/>
  <c r="F103" i="9"/>
  <c r="F41" i="9"/>
  <c r="F104" i="9"/>
  <c r="F96" i="9"/>
  <c r="C97" i="9"/>
  <c r="C96" i="9"/>
  <c r="F89" i="9"/>
  <c r="C54" i="9"/>
  <c r="C105" i="9"/>
  <c r="F35" i="9"/>
  <c r="C104" i="9"/>
  <c r="C103" i="9"/>
  <c r="F54" i="9"/>
  <c r="F75" i="9"/>
  <c r="F20" i="9"/>
  <c r="F34" i="9"/>
  <c r="F26" i="9"/>
  <c r="F19" i="9"/>
  <c r="F33" i="9"/>
  <c r="C34" i="9"/>
  <c r="C62" i="9"/>
  <c r="C48" i="9"/>
  <c r="C20" i="9"/>
  <c r="C68" i="9"/>
  <c r="C61" i="9"/>
  <c r="C47" i="9"/>
  <c r="C26" i="9"/>
  <c r="F40" i="9"/>
  <c r="C33" i="9"/>
  <c r="C19" i="9"/>
  <c r="C15" i="9"/>
  <c r="F15" i="9"/>
  <c r="F16" i="9" s="1"/>
  <c r="F14" i="9"/>
  <c r="F12" i="9"/>
  <c r="C13" i="9"/>
  <c r="F11" i="9"/>
  <c r="F10" i="9"/>
  <c r="F8" i="9"/>
  <c r="C8" i="9"/>
  <c r="C9" i="9"/>
  <c r="F123" i="8"/>
  <c r="F89" i="8"/>
  <c r="F124" i="8"/>
  <c r="C124" i="8"/>
  <c r="F116" i="8"/>
  <c r="F110" i="8"/>
  <c r="F109" i="8"/>
  <c r="F74" i="8"/>
  <c r="F60" i="8"/>
  <c r="F102" i="8"/>
  <c r="F40" i="8"/>
  <c r="F33" i="8"/>
  <c r="F95" i="8"/>
  <c r="F39" i="8"/>
  <c r="F32" i="8"/>
  <c r="F68" i="8"/>
  <c r="F67" i="8"/>
  <c r="F53" i="8"/>
  <c r="F46" i="8"/>
  <c r="F82" i="8"/>
  <c r="F81" i="8"/>
  <c r="C109" i="8"/>
  <c r="C53" i="8"/>
  <c r="C46" i="8"/>
  <c r="C67" i="8"/>
  <c r="C116" i="8"/>
  <c r="C103" i="8"/>
  <c r="C102" i="8"/>
  <c r="C123" i="8"/>
  <c r="C96" i="8"/>
  <c r="C95" i="8"/>
  <c r="C76" i="8"/>
  <c r="C75" i="8"/>
  <c r="C61" i="8"/>
  <c r="C40" i="8"/>
  <c r="C60" i="8"/>
  <c r="C33" i="8"/>
  <c r="F88" i="8"/>
  <c r="F92" i="8"/>
  <c r="C92" i="8"/>
  <c r="C74" i="8"/>
  <c r="C39" i="8"/>
  <c r="C32" i="8"/>
  <c r="C22" i="8"/>
  <c r="F22" i="8" s="1"/>
  <c r="F21" i="8"/>
  <c r="C21" i="8"/>
  <c r="F18" i="8"/>
  <c r="C18" i="8" s="1"/>
  <c r="F14" i="8"/>
  <c r="F15" i="8" s="1"/>
  <c r="F13" i="8"/>
  <c r="F12" i="8"/>
  <c r="C12" i="8" s="1"/>
  <c r="C10" i="8"/>
  <c r="C11" i="8" s="1"/>
  <c r="F10" i="8" s="1"/>
  <c r="C8" i="8"/>
  <c r="F39" i="2" l="1"/>
  <c r="C18" i="2"/>
  <c r="F13" i="2"/>
  <c r="C24" i="2" s="1"/>
  <c r="C12" i="2"/>
  <c r="C27" i="2"/>
  <c r="F27" i="2" s="1"/>
  <c r="C28" i="2" s="1"/>
  <c r="F28" i="2" s="1"/>
  <c r="F10" i="2"/>
  <c r="F20" i="8"/>
  <c r="C20" i="8" s="1"/>
  <c r="F8" i="8"/>
  <c r="C9" i="8"/>
  <c r="F24" i="8" s="1"/>
  <c r="F19" i="8"/>
  <c r="C19" i="8" s="1"/>
  <c r="F23" i="8"/>
  <c r="C23" i="8" s="1"/>
  <c r="C26" i="8"/>
  <c r="F26" i="8" s="1"/>
  <c r="C28" i="8" s="1"/>
  <c r="F28" i="8" s="1"/>
  <c r="C27" i="8"/>
  <c r="F27" i="8" s="1"/>
  <c r="C14" i="8"/>
  <c r="C95" i="2" l="1"/>
  <c r="C20" i="2" l="1"/>
  <c r="C123" i="2" s="1"/>
  <c r="F95" i="2"/>
  <c r="C170" i="11" l="1"/>
  <c r="F155" i="11"/>
  <c r="C155" i="11"/>
  <c r="F147" i="11"/>
  <c r="C147" i="11"/>
  <c r="F138" i="11"/>
  <c r="C138" i="11"/>
  <c r="F131" i="11"/>
  <c r="C131" i="11"/>
  <c r="F124" i="11"/>
  <c r="C124" i="11"/>
  <c r="F117" i="11"/>
  <c r="C117" i="11"/>
  <c r="C110" i="11"/>
  <c r="F106" i="11"/>
  <c r="F110" i="11" s="1"/>
  <c r="C106" i="11"/>
  <c r="C103" i="11"/>
  <c r="F99" i="11"/>
  <c r="F103" i="11" s="1"/>
  <c r="F96" i="11"/>
  <c r="C92" i="11"/>
  <c r="C96" i="11" s="1"/>
  <c r="F89" i="11"/>
  <c r="F85" i="11"/>
  <c r="C85" i="11"/>
  <c r="C89" i="11" s="1"/>
  <c r="F82" i="11"/>
  <c r="C82" i="11"/>
  <c r="F76" i="11"/>
  <c r="C76" i="11"/>
  <c r="F68" i="11"/>
  <c r="C68" i="11"/>
  <c r="F60" i="11"/>
  <c r="C60" i="11"/>
  <c r="F53" i="11"/>
  <c r="C53" i="11"/>
  <c r="F46" i="11"/>
  <c r="C46" i="11"/>
  <c r="F39" i="11"/>
  <c r="C39" i="11"/>
  <c r="F32" i="11"/>
  <c r="C32" i="11"/>
  <c r="F26" i="11"/>
  <c r="C26" i="11"/>
  <c r="F19" i="11"/>
  <c r="C19" i="11"/>
  <c r="F4" i="11"/>
  <c r="C4" i="11"/>
  <c r="F107" i="9"/>
  <c r="C107" i="9"/>
  <c r="F100" i="9"/>
  <c r="C100" i="9"/>
  <c r="F93" i="9"/>
  <c r="C93" i="9"/>
  <c r="F86" i="9"/>
  <c r="C86" i="9"/>
  <c r="F79" i="9"/>
  <c r="C79" i="9"/>
  <c r="F72" i="9"/>
  <c r="C72" i="9"/>
  <c r="F65" i="9"/>
  <c r="C65" i="9"/>
  <c r="F58" i="9"/>
  <c r="C58" i="9"/>
  <c r="F51" i="9"/>
  <c r="C51" i="9"/>
  <c r="F44" i="9"/>
  <c r="C44" i="9"/>
  <c r="F37" i="9"/>
  <c r="C37" i="9"/>
  <c r="F30" i="9"/>
  <c r="C30" i="9"/>
  <c r="F23" i="9"/>
  <c r="C23" i="9"/>
  <c r="F5" i="9"/>
  <c r="C5" i="9"/>
  <c r="F127" i="8"/>
  <c r="C127" i="8"/>
  <c r="F120" i="8"/>
  <c r="C120" i="8"/>
  <c r="F113" i="8"/>
  <c r="C113" i="8"/>
  <c r="F106" i="8"/>
  <c r="C106" i="8"/>
  <c r="F99" i="8"/>
  <c r="C99" i="8"/>
  <c r="F85" i="8"/>
  <c r="C85" i="8"/>
  <c r="F78" i="8"/>
  <c r="C78" i="8"/>
  <c r="F71" i="8"/>
  <c r="C71" i="8"/>
  <c r="F64" i="8"/>
  <c r="C64" i="8"/>
  <c r="F57" i="8"/>
  <c r="C57" i="8"/>
  <c r="F50" i="8"/>
  <c r="C50" i="8"/>
  <c r="F43" i="8"/>
  <c r="C43" i="8"/>
  <c r="F36" i="8"/>
  <c r="C36" i="8"/>
  <c r="F5" i="8"/>
  <c r="C5" i="8"/>
  <c r="C155" i="6"/>
  <c r="F138" i="6"/>
  <c r="C138" i="6"/>
  <c r="F131" i="6"/>
  <c r="C131" i="6"/>
  <c r="F124" i="6"/>
  <c r="C124" i="6"/>
  <c r="F117" i="6"/>
  <c r="C117" i="6"/>
  <c r="C110" i="6"/>
  <c r="C106" i="6"/>
  <c r="C103" i="6"/>
  <c r="F96" i="6"/>
  <c r="C92" i="6"/>
  <c r="C96" i="6" s="1"/>
  <c r="C85" i="6"/>
  <c r="C89" i="6" s="1"/>
  <c r="F82" i="6"/>
  <c r="C82" i="6"/>
  <c r="C76" i="6"/>
  <c r="F68" i="6"/>
  <c r="F99" i="6"/>
  <c r="F103" i="6" s="1"/>
  <c r="C60" i="6"/>
  <c r="C53" i="6"/>
  <c r="C46" i="6"/>
  <c r="F39" i="6"/>
  <c r="C39" i="6"/>
  <c r="F32" i="6"/>
  <c r="C32" i="6"/>
  <c r="F26" i="6"/>
  <c r="C26" i="6"/>
  <c r="F19" i="6"/>
  <c r="C19" i="6"/>
  <c r="F106" i="6"/>
  <c r="F110" i="6" s="1"/>
  <c r="F60" i="6"/>
  <c r="F4" i="6"/>
  <c r="C4" i="6"/>
  <c r="F107" i="3"/>
  <c r="F100" i="3"/>
  <c r="C100" i="3"/>
  <c r="C93" i="3"/>
  <c r="F93" i="3"/>
  <c r="C86" i="3"/>
  <c r="F86" i="3"/>
  <c r="C79" i="3"/>
  <c r="F72" i="3"/>
  <c r="C72" i="3"/>
  <c r="F65" i="3"/>
  <c r="C65" i="3"/>
  <c r="C58" i="3"/>
  <c r="F51" i="3"/>
  <c r="C44" i="3"/>
  <c r="F44" i="3"/>
  <c r="C30" i="3"/>
  <c r="C23" i="3"/>
  <c r="F79" i="3"/>
  <c r="F30" i="3"/>
  <c r="F23" i="3"/>
  <c r="C51" i="3"/>
  <c r="F37" i="3"/>
  <c r="F5" i="3"/>
  <c r="C5" i="3"/>
  <c r="C127" i="2"/>
  <c r="C120" i="2"/>
  <c r="C113" i="2"/>
  <c r="F106" i="2"/>
  <c r="C106" i="2"/>
  <c r="C99" i="2"/>
  <c r="C92" i="2"/>
  <c r="C71" i="2"/>
  <c r="F57" i="2"/>
  <c r="C57" i="2"/>
  <c r="F50" i="2"/>
  <c r="C50" i="2"/>
  <c r="C43" i="2"/>
  <c r="C36" i="2"/>
  <c r="F120" i="2"/>
  <c r="F113" i="2"/>
  <c r="F78" i="2"/>
  <c r="F64" i="2"/>
  <c r="F99" i="2"/>
  <c r="F36" i="2"/>
  <c r="F92" i="2"/>
  <c r="F5" i="2"/>
  <c r="C5" i="2"/>
  <c r="F147" i="6" l="1"/>
  <c r="C147" i="6"/>
  <c r="F155" i="6"/>
  <c r="F127" i="2"/>
  <c r="F43" i="2"/>
  <c r="C64" i="2"/>
  <c r="C37" i="3"/>
  <c r="C107" i="3"/>
  <c r="C78" i="2"/>
  <c r="C170" i="6"/>
  <c r="F46" i="6"/>
  <c r="F85" i="6"/>
  <c r="F89" i="6" s="1"/>
  <c r="F76" i="6"/>
  <c r="F58" i="3"/>
  <c r="F53" i="6"/>
  <c r="C68" i="6"/>
  <c r="F71" i="2" l="1"/>
</calcChain>
</file>

<file path=xl/sharedStrings.xml><?xml version="1.0" encoding="utf-8"?>
<sst xmlns="http://schemas.openxmlformats.org/spreadsheetml/2006/main" count="757" uniqueCount="117">
  <si>
    <t>a)</t>
  </si>
  <si>
    <t>b)</t>
  </si>
  <si>
    <t>c)</t>
  </si>
  <si>
    <t>d)</t>
  </si>
  <si>
    <t>e)</t>
  </si>
  <si>
    <t>Daten</t>
  </si>
  <si>
    <t>S</t>
  </si>
  <si>
    <t>H</t>
  </si>
  <si>
    <t>Waren</t>
  </si>
  <si>
    <t>Eigenkapital</t>
  </si>
  <si>
    <t>Bank</t>
  </si>
  <si>
    <t>Buchungssätze</t>
  </si>
  <si>
    <t>(1)</t>
  </si>
  <si>
    <t>Wareneinkauf I</t>
  </si>
  <si>
    <t>Verbindlichkeiten LuL</t>
  </si>
  <si>
    <t>Vorsteuer</t>
  </si>
  <si>
    <t>(2)</t>
  </si>
  <si>
    <t>Wareneinkauf II</t>
  </si>
  <si>
    <t>(3)</t>
  </si>
  <si>
    <t>Warenverkauf I</t>
  </si>
  <si>
    <t>berechnete Ust</t>
  </si>
  <si>
    <t>(4)</t>
  </si>
  <si>
    <t>Warenverkauf II</t>
  </si>
  <si>
    <t>Abschlussbuchungen</t>
  </si>
  <si>
    <t>(a1)</t>
  </si>
  <si>
    <t>Wareneinkauf</t>
  </si>
  <si>
    <t>(a2)</t>
  </si>
  <si>
    <t>(a3)</t>
  </si>
  <si>
    <t>SBK</t>
  </si>
  <si>
    <t>(b1)</t>
  </si>
  <si>
    <t>Wareneinsatz</t>
  </si>
  <si>
    <t>(b2)</t>
  </si>
  <si>
    <t>(b3)</t>
  </si>
  <si>
    <t>GuV-Konto</t>
  </si>
  <si>
    <t>(c1)</t>
  </si>
  <si>
    <t>Berechnete Ust</t>
  </si>
  <si>
    <t>(d1)</t>
  </si>
  <si>
    <t>Warenverkauf</t>
  </si>
  <si>
    <t>(d2)</t>
  </si>
  <si>
    <t>(d3)</t>
  </si>
  <si>
    <t>GuV</t>
  </si>
  <si>
    <t>A</t>
  </si>
  <si>
    <t>P</t>
  </si>
  <si>
    <t>Rohstoffe</t>
  </si>
  <si>
    <t>Hilfsstoffe</t>
  </si>
  <si>
    <t>Aufwand Rohstoffe</t>
  </si>
  <si>
    <t>Aufwand Hilfsstoffe</t>
  </si>
  <si>
    <t>(5)</t>
  </si>
  <si>
    <t>(6)</t>
  </si>
  <si>
    <t>Umsatzerlöse</t>
  </si>
  <si>
    <t>Ust-Verrechnung</t>
  </si>
  <si>
    <t>sonst. Verbindl.</t>
  </si>
  <si>
    <t>sonst. Verb.</t>
  </si>
  <si>
    <t>Buchwert bei Veräußerung</t>
  </si>
  <si>
    <t>Veräußerung zum Buchwert</t>
  </si>
  <si>
    <t>ber. Ust</t>
  </si>
  <si>
    <t xml:space="preserve">Veräußerung über Buchwert </t>
  </si>
  <si>
    <t xml:space="preserve">für </t>
  </si>
  <si>
    <t xml:space="preserve">Veräußerung unter Buchwert </t>
  </si>
  <si>
    <t>f)</t>
  </si>
  <si>
    <t>Eröffnungsbilanz</t>
  </si>
  <si>
    <t>01.01.01</t>
  </si>
  <si>
    <t>Buchungssätze 01</t>
  </si>
  <si>
    <t>Mieterträge</t>
  </si>
  <si>
    <t>(2a)</t>
  </si>
  <si>
    <t>Steueraufw.</t>
  </si>
  <si>
    <t>(2b)</t>
  </si>
  <si>
    <t>ARAP</t>
  </si>
  <si>
    <t>(3a)</t>
  </si>
  <si>
    <t>Zinserträge</t>
  </si>
  <si>
    <t>(3b)</t>
  </si>
  <si>
    <t>PRAP</t>
  </si>
  <si>
    <t>Aufw. Beiträge</t>
  </si>
  <si>
    <t>sonst. Ford.</t>
  </si>
  <si>
    <t>EK</t>
  </si>
  <si>
    <t>ber. UST</t>
  </si>
  <si>
    <t>Abschr. Ford.</t>
  </si>
  <si>
    <t>(4b)</t>
  </si>
  <si>
    <t>sbE</t>
  </si>
  <si>
    <t>Auflösung PWB</t>
  </si>
  <si>
    <t>Bestandsänderung FE</t>
  </si>
  <si>
    <t>Schlussbilanzkonto</t>
  </si>
  <si>
    <t>Erfolg 02</t>
  </si>
  <si>
    <t>Buchungssätze 02</t>
  </si>
  <si>
    <t>keine Buchung</t>
  </si>
  <si>
    <t>Buchung beim Wareneingang, da WIRTSCHAFTLICH über Ware verfügt werden kann</t>
  </si>
  <si>
    <t>in gleicher Höhe Verbindlichkeit</t>
  </si>
  <si>
    <t>Buchung bei Zahlung bzw. bei Verrechnung</t>
  </si>
  <si>
    <t>wirtschaftlich über Waqre zu verfügen, daher Buchung am Liefertag</t>
  </si>
  <si>
    <t>Buchung am Liefertag</t>
  </si>
  <si>
    <t>VoSt</t>
  </si>
  <si>
    <t>Verb LuL</t>
  </si>
  <si>
    <t>AB</t>
  </si>
  <si>
    <t>(ca)</t>
  </si>
  <si>
    <t>Gewinn</t>
  </si>
  <si>
    <t>(7)</t>
  </si>
  <si>
    <t>Ust</t>
  </si>
  <si>
    <t>Aufw Rohstoffe</t>
  </si>
  <si>
    <t>Aufw Hilfsstoffe</t>
  </si>
  <si>
    <t>sonst. Verb</t>
  </si>
  <si>
    <t>Anlagen</t>
  </si>
  <si>
    <t>s.b. Ertrag</t>
  </si>
  <si>
    <t>s.b. Aufw.</t>
  </si>
  <si>
    <t>Konto Soll</t>
  </si>
  <si>
    <t>Konto Haben</t>
  </si>
  <si>
    <t>Betrag Haben</t>
  </si>
  <si>
    <t>Betrag Soll</t>
  </si>
  <si>
    <t>Buchung, da WIRTSCHAFTLICH über Ware verfügt werden kann</t>
  </si>
  <si>
    <t>am Liefertag</t>
  </si>
  <si>
    <t>Buchung jeweils am Zahlungs- / Verreechnungstag</t>
  </si>
  <si>
    <t>Buchung bei Bezahlung</t>
  </si>
  <si>
    <t>84)</t>
  </si>
  <si>
    <t>Auswand Rohstoffe</t>
  </si>
  <si>
    <t>4)</t>
  </si>
  <si>
    <t>Ust-Verrechnungskonto</t>
  </si>
  <si>
    <t>Anlage</t>
  </si>
  <si>
    <t>s.b. Aufw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</si>
</sst>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0" xfId="0" quotePrefix="1"/>
    <xf numFmtId="0" fontId="0" fillId="0" borderId="1" xfId="0" applyBorder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/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0" fillId="2" borderId="0" xfId="0" applyNumberFormat="1" applyFill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9" xfId="0" applyNumberFormat="1" applyBorder="1"/>
    <xf numFmtId="4" fontId="0" fillId="0" borderId="14" xfId="0" applyNumberFormat="1" applyBorder="1"/>
    <xf numFmtId="4" fontId="0" fillId="0" borderId="9" xfId="0" applyNumberFormat="1" applyFill="1" applyBorder="1"/>
    <xf numFmtId="4" fontId="0" fillId="0" borderId="14" xfId="0" applyNumberFormat="1" applyFill="1" applyBorder="1"/>
    <xf numFmtId="4" fontId="0" fillId="0" borderId="12" xfId="0" applyNumberFormat="1" applyFill="1" applyBorder="1"/>
    <xf numFmtId="4" fontId="0" fillId="0" borderId="7" xfId="0" applyNumberFormat="1" applyFill="1" applyBorder="1"/>
    <xf numFmtId="4" fontId="0" fillId="0" borderId="13" xfId="0" applyNumberFormat="1" applyFill="1" applyBorder="1"/>
    <xf numFmtId="4" fontId="0" fillId="3" borderId="0" xfId="0" applyNumberFormat="1" applyFill="1"/>
    <xf numFmtId="4" fontId="0" fillId="3" borderId="0" xfId="0" applyNumberForma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70D9-B091-46EA-BFE0-DD5700FDB60A}">
  <dimension ref="A1:B8"/>
  <sheetViews>
    <sheetView workbookViewId="0">
      <selection activeCell="B9" sqref="B9"/>
    </sheetView>
  </sheetViews>
  <sheetFormatPr baseColWidth="10" defaultRowHeight="14.25" x14ac:dyDescent="0.2"/>
  <sheetData>
    <row r="1" spans="1:2" x14ac:dyDescent="0.2">
      <c r="A1" t="s">
        <v>0</v>
      </c>
      <c r="B1" t="s">
        <v>84</v>
      </c>
    </row>
    <row r="2" spans="1:2" x14ac:dyDescent="0.2">
      <c r="A2" t="s">
        <v>1</v>
      </c>
      <c r="B2" t="s">
        <v>107</v>
      </c>
    </row>
    <row r="3" spans="1:2" x14ac:dyDescent="0.2">
      <c r="B3" t="s">
        <v>108</v>
      </c>
    </row>
    <row r="4" spans="1:2" x14ac:dyDescent="0.2">
      <c r="A4" t="s">
        <v>2</v>
      </c>
      <c r="B4" t="s">
        <v>109</v>
      </c>
    </row>
    <row r="5" spans="1:2" x14ac:dyDescent="0.2">
      <c r="A5" t="s">
        <v>3</v>
      </c>
      <c r="B5" t="s">
        <v>89</v>
      </c>
    </row>
    <row r="6" spans="1:2" x14ac:dyDescent="0.2">
      <c r="B6" t="s">
        <v>110</v>
      </c>
    </row>
    <row r="8" spans="1:2" x14ac:dyDescent="0.2">
      <c r="A8" t="s">
        <v>4</v>
      </c>
      <c r="B8" t="s">
        <v>89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DD0C-09AB-4F4C-AB00-4C3B5CFA11A2}">
  <dimension ref="A1:B7"/>
  <sheetViews>
    <sheetView workbookViewId="0">
      <selection activeCell="B8" sqref="B8"/>
    </sheetView>
  </sheetViews>
  <sheetFormatPr baseColWidth="10" defaultRowHeight="14.25" x14ac:dyDescent="0.2"/>
  <sheetData>
    <row r="1" spans="1:2" x14ac:dyDescent="0.2">
      <c r="A1" t="s">
        <v>0</v>
      </c>
      <c r="B1" t="s">
        <v>84</v>
      </c>
    </row>
    <row r="2" spans="1:2" x14ac:dyDescent="0.2">
      <c r="A2" t="s">
        <v>1</v>
      </c>
      <c r="B2" t="s">
        <v>85</v>
      </c>
    </row>
    <row r="3" spans="1:2" x14ac:dyDescent="0.2">
      <c r="B3" t="s">
        <v>86</v>
      </c>
    </row>
    <row r="4" spans="1:2" x14ac:dyDescent="0.2">
      <c r="A4" t="s">
        <v>2</v>
      </c>
      <c r="B4" t="s">
        <v>87</v>
      </c>
    </row>
    <row r="5" spans="1:2" x14ac:dyDescent="0.2">
      <c r="A5" t="s">
        <v>3</v>
      </c>
      <c r="B5" t="s">
        <v>88</v>
      </c>
    </row>
    <row r="6" spans="1:2" x14ac:dyDescent="0.2">
      <c r="B6" t="s">
        <v>87</v>
      </c>
    </row>
    <row r="7" spans="1:2" x14ac:dyDescent="0.2">
      <c r="A7" t="s">
        <v>4</v>
      </c>
      <c r="B7" t="s">
        <v>89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4B95-29D8-4408-88ED-57A774414545}">
  <dimension ref="A1:F127"/>
  <sheetViews>
    <sheetView tabSelected="1" topLeftCell="A12" zoomScale="70" zoomScaleNormal="70" workbookViewId="0">
      <selection activeCell="C4" sqref="C4"/>
    </sheetView>
  </sheetViews>
  <sheetFormatPr baseColWidth="10" defaultRowHeight="14.25" x14ac:dyDescent="0.2"/>
  <cols>
    <col min="1" max="1" width="4.75" customWidth="1"/>
    <col min="2" max="2" width="25.75" customWidth="1"/>
    <col min="3" max="3" width="11" style="2"/>
    <col min="4" max="4" width="0.25" customWidth="1"/>
    <col min="5" max="5" width="25.75" customWidth="1"/>
    <col min="6" max="6" width="11" style="2"/>
  </cols>
  <sheetData>
    <row r="1" spans="1:6" ht="15" x14ac:dyDescent="0.25">
      <c r="A1" s="1" t="s">
        <v>5</v>
      </c>
    </row>
    <row r="2" spans="1:6" x14ac:dyDescent="0.2">
      <c r="B2" s="3" t="s">
        <v>6</v>
      </c>
      <c r="C2" s="4"/>
      <c r="D2" s="3"/>
      <c r="E2" s="3"/>
      <c r="F2" s="5" t="s">
        <v>7</v>
      </c>
    </row>
    <row r="3" spans="1:6" x14ac:dyDescent="0.2">
      <c r="B3" t="s">
        <v>8</v>
      </c>
      <c r="C3" s="6">
        <v>32000</v>
      </c>
      <c r="E3" t="s">
        <v>9</v>
      </c>
      <c r="F3" s="2">
        <v>80000</v>
      </c>
    </row>
    <row r="4" spans="1:6" x14ac:dyDescent="0.2">
      <c r="B4" t="s">
        <v>10</v>
      </c>
      <c r="C4" s="7">
        <v>48000</v>
      </c>
      <c r="F4" s="4"/>
    </row>
    <row r="5" spans="1:6" x14ac:dyDescent="0.2">
      <c r="C5" s="8">
        <f>SUM(C3:C4)</f>
        <v>80000</v>
      </c>
      <c r="F5" s="2">
        <f>SUM(F3:F4)</f>
        <v>80000</v>
      </c>
    </row>
    <row r="7" spans="1:6" ht="15" x14ac:dyDescent="0.25">
      <c r="A7" s="1" t="s">
        <v>11</v>
      </c>
    </row>
    <row r="8" spans="1:6" x14ac:dyDescent="0.2">
      <c r="A8" s="9" t="s">
        <v>12</v>
      </c>
      <c r="B8" t="s">
        <v>13</v>
      </c>
      <c r="C8" s="2">
        <f>300*20</f>
        <v>6000</v>
      </c>
      <c r="E8" t="s">
        <v>91</v>
      </c>
      <c r="F8" s="2">
        <f>C8+C9</f>
        <v>6600</v>
      </c>
    </row>
    <row r="9" spans="1:6" x14ac:dyDescent="0.2">
      <c r="A9" s="9"/>
      <c r="B9" t="s">
        <v>90</v>
      </c>
      <c r="C9" s="2">
        <f>0.1*C8</f>
        <v>600</v>
      </c>
    </row>
    <row r="10" spans="1:6" x14ac:dyDescent="0.2">
      <c r="A10" s="9" t="s">
        <v>16</v>
      </c>
      <c r="B10" t="s">
        <v>17</v>
      </c>
      <c r="C10" s="2">
        <f>250*24</f>
        <v>6000</v>
      </c>
      <c r="E10" t="s">
        <v>91</v>
      </c>
      <c r="F10" s="2">
        <f>C10+C11</f>
        <v>6600</v>
      </c>
    </row>
    <row r="11" spans="1:6" x14ac:dyDescent="0.2">
      <c r="A11" s="9"/>
      <c r="B11" t="s">
        <v>90</v>
      </c>
      <c r="C11" s="2">
        <f>0.1*C10</f>
        <v>600</v>
      </c>
    </row>
    <row r="12" spans="1:6" x14ac:dyDescent="0.2">
      <c r="A12" s="9" t="s">
        <v>18</v>
      </c>
      <c r="B12" t="s">
        <v>10</v>
      </c>
      <c r="C12" s="2">
        <f>F12+F13</f>
        <v>11000</v>
      </c>
      <c r="E12" t="s">
        <v>19</v>
      </c>
      <c r="F12" s="2">
        <f>200*50</f>
        <v>10000</v>
      </c>
    </row>
    <row r="13" spans="1:6" x14ac:dyDescent="0.2">
      <c r="A13" s="9"/>
      <c r="E13" t="s">
        <v>55</v>
      </c>
      <c r="F13" s="2">
        <f>F12*0.1</f>
        <v>1000</v>
      </c>
    </row>
    <row r="14" spans="1:6" x14ac:dyDescent="0.2">
      <c r="A14" s="9" t="s">
        <v>21</v>
      </c>
      <c r="B14" t="s">
        <v>10</v>
      </c>
      <c r="C14" s="2">
        <f>F14+F15</f>
        <v>8800</v>
      </c>
      <c r="E14" t="s">
        <v>22</v>
      </c>
      <c r="F14" s="2">
        <f>100*80</f>
        <v>8000</v>
      </c>
    </row>
    <row r="15" spans="1:6" x14ac:dyDescent="0.2">
      <c r="A15" s="9"/>
      <c r="E15" t="s">
        <v>55</v>
      </c>
      <c r="F15" s="2">
        <f>F14*0.1</f>
        <v>800</v>
      </c>
    </row>
    <row r="17" spans="1:6" ht="15" x14ac:dyDescent="0.25">
      <c r="A17" s="1" t="s">
        <v>23</v>
      </c>
    </row>
    <row r="18" spans="1:6" x14ac:dyDescent="0.2">
      <c r="A18" t="s">
        <v>24</v>
      </c>
      <c r="B18" t="s">
        <v>25</v>
      </c>
      <c r="C18" s="2">
        <f>F18</f>
        <v>22000</v>
      </c>
      <c r="E18" t="s">
        <v>13</v>
      </c>
      <c r="F18" s="2">
        <f>C8+C32-4000</f>
        <v>22000</v>
      </c>
    </row>
    <row r="19" spans="1:6" x14ac:dyDescent="0.2">
      <c r="A19" t="s">
        <v>26</v>
      </c>
      <c r="B19" t="s">
        <v>25</v>
      </c>
      <c r="C19" s="2">
        <f>F19</f>
        <v>15600</v>
      </c>
      <c r="E19" t="s">
        <v>17</v>
      </c>
      <c r="F19" s="2">
        <f>C10+C39-2400</f>
        <v>15600</v>
      </c>
    </row>
    <row r="20" spans="1:6" x14ac:dyDescent="0.2">
      <c r="A20" s="9" t="s">
        <v>27</v>
      </c>
      <c r="B20" t="s">
        <v>28</v>
      </c>
      <c r="C20" s="2">
        <f>F20</f>
        <v>37600</v>
      </c>
      <c r="E20" t="s">
        <v>25</v>
      </c>
      <c r="F20" s="2">
        <f>F18+F19</f>
        <v>37600</v>
      </c>
    </row>
    <row r="21" spans="1:6" x14ac:dyDescent="0.2">
      <c r="A21" t="s">
        <v>29</v>
      </c>
      <c r="B21" t="s">
        <v>30</v>
      </c>
      <c r="C21" s="2">
        <f>200*20</f>
        <v>4000</v>
      </c>
      <c r="E21" t="s">
        <v>13</v>
      </c>
      <c r="F21" s="2">
        <f>C21</f>
        <v>4000</v>
      </c>
    </row>
    <row r="22" spans="1:6" x14ac:dyDescent="0.2">
      <c r="A22" t="s">
        <v>31</v>
      </c>
      <c r="B22" t="s">
        <v>30</v>
      </c>
      <c r="C22" s="2">
        <f>100*24</f>
        <v>2400</v>
      </c>
      <c r="E22" t="s">
        <v>17</v>
      </c>
      <c r="F22" s="2">
        <f>C22</f>
        <v>2400</v>
      </c>
    </row>
    <row r="23" spans="1:6" x14ac:dyDescent="0.2">
      <c r="A23" t="s">
        <v>32</v>
      </c>
      <c r="B23" t="s">
        <v>40</v>
      </c>
      <c r="C23" s="2">
        <f>F23</f>
        <v>6400</v>
      </c>
      <c r="E23" t="s">
        <v>30</v>
      </c>
      <c r="F23" s="2">
        <f>C21+C22</f>
        <v>6400</v>
      </c>
    </row>
    <row r="24" spans="1:6" x14ac:dyDescent="0.2">
      <c r="A24" t="s">
        <v>34</v>
      </c>
      <c r="B24" t="s">
        <v>55</v>
      </c>
      <c r="C24" s="2">
        <f>F13+F15</f>
        <v>1800</v>
      </c>
      <c r="E24" t="s">
        <v>90</v>
      </c>
      <c r="F24" s="2">
        <f>C9+C11</f>
        <v>1200</v>
      </c>
    </row>
    <row r="25" spans="1:6" x14ac:dyDescent="0.2">
      <c r="E25" t="s">
        <v>10</v>
      </c>
      <c r="F25" s="2">
        <v>600</v>
      </c>
    </row>
    <row r="26" spans="1:6" x14ac:dyDescent="0.2">
      <c r="A26" t="s">
        <v>36</v>
      </c>
      <c r="B26" t="s">
        <v>19</v>
      </c>
      <c r="C26" s="2">
        <f>F12</f>
        <v>10000</v>
      </c>
      <c r="E26" t="s">
        <v>37</v>
      </c>
      <c r="F26" s="2">
        <f>C26</f>
        <v>10000</v>
      </c>
    </row>
    <row r="27" spans="1:6" x14ac:dyDescent="0.2">
      <c r="A27" t="s">
        <v>38</v>
      </c>
      <c r="B27" t="s">
        <v>22</v>
      </c>
      <c r="C27" s="2">
        <f>F14</f>
        <v>8000</v>
      </c>
      <c r="E27" t="s">
        <v>37</v>
      </c>
      <c r="F27" s="2">
        <f>C27</f>
        <v>8000</v>
      </c>
    </row>
    <row r="28" spans="1:6" x14ac:dyDescent="0.2">
      <c r="A28" t="s">
        <v>39</v>
      </c>
      <c r="B28" t="s">
        <v>37</v>
      </c>
      <c r="C28" s="2">
        <f>F26+F27</f>
        <v>18000</v>
      </c>
      <c r="E28" t="s">
        <v>40</v>
      </c>
      <c r="F28" s="2">
        <f>C28</f>
        <v>18000</v>
      </c>
    </row>
    <row r="31" spans="1:6" x14ac:dyDescent="0.2">
      <c r="B31" s="3" t="s">
        <v>6</v>
      </c>
      <c r="C31" s="4"/>
      <c r="D31" s="10" t="s">
        <v>13</v>
      </c>
      <c r="E31" s="3"/>
      <c r="F31" s="5" t="s">
        <v>7</v>
      </c>
    </row>
    <row r="32" spans="1:6" x14ac:dyDescent="0.2">
      <c r="B32" s="15" t="s">
        <v>92</v>
      </c>
      <c r="C32" s="6">
        <f>1000*20</f>
        <v>20000</v>
      </c>
      <c r="E32" s="9" t="s">
        <v>24</v>
      </c>
      <c r="F32" s="2">
        <f>F18</f>
        <v>22000</v>
      </c>
    </row>
    <row r="33" spans="2:6" x14ac:dyDescent="0.2">
      <c r="B33" s="16" t="s">
        <v>12</v>
      </c>
      <c r="C33" s="8">
        <f>C8</f>
        <v>6000</v>
      </c>
      <c r="E33" s="9" t="s">
        <v>29</v>
      </c>
      <c r="F33" s="2">
        <f>F21</f>
        <v>4000</v>
      </c>
    </row>
    <row r="34" spans="2:6" x14ac:dyDescent="0.2">
      <c r="C34" s="8"/>
    </row>
    <row r="35" spans="2:6" x14ac:dyDescent="0.2">
      <c r="C35" s="7"/>
      <c r="F35" s="4"/>
    </row>
    <row r="36" spans="2:6" x14ac:dyDescent="0.2">
      <c r="C36" s="8">
        <f>SUM(C32:C35)</f>
        <v>26000</v>
      </c>
      <c r="F36" s="2">
        <f>SUM(F32:F35)</f>
        <v>26000</v>
      </c>
    </row>
    <row r="38" spans="2:6" x14ac:dyDescent="0.2">
      <c r="B38" s="3" t="s">
        <v>6</v>
      </c>
      <c r="C38" s="4"/>
      <c r="D38" s="10" t="s">
        <v>17</v>
      </c>
      <c r="E38" s="3"/>
      <c r="F38" s="5" t="s">
        <v>7</v>
      </c>
    </row>
    <row r="39" spans="2:6" x14ac:dyDescent="0.2">
      <c r="B39" t="s">
        <v>92</v>
      </c>
      <c r="C39" s="6">
        <f>500*24</f>
        <v>12000</v>
      </c>
      <c r="E39" s="9" t="s">
        <v>26</v>
      </c>
      <c r="F39" s="2">
        <f>F19</f>
        <v>15600</v>
      </c>
    </row>
    <row r="40" spans="2:6" x14ac:dyDescent="0.2">
      <c r="B40" s="9" t="s">
        <v>16</v>
      </c>
      <c r="C40" s="8">
        <f>C10</f>
        <v>6000</v>
      </c>
      <c r="E40" t="s">
        <v>31</v>
      </c>
      <c r="F40" s="2">
        <f>F22</f>
        <v>2400</v>
      </c>
    </row>
    <row r="41" spans="2:6" x14ac:dyDescent="0.2">
      <c r="C41" s="8"/>
    </row>
    <row r="42" spans="2:6" x14ac:dyDescent="0.2">
      <c r="C42" s="7"/>
      <c r="F42" s="4"/>
    </row>
    <row r="43" spans="2:6" x14ac:dyDescent="0.2">
      <c r="C43" s="8">
        <f>SUM(C39:C42)</f>
        <v>18000</v>
      </c>
      <c r="F43" s="2">
        <f>SUM(F39:F42)</f>
        <v>18000</v>
      </c>
    </row>
    <row r="45" spans="2:6" x14ac:dyDescent="0.2">
      <c r="B45" s="3" t="s">
        <v>6</v>
      </c>
      <c r="C45" s="4"/>
      <c r="D45" s="10" t="s">
        <v>19</v>
      </c>
      <c r="E45" s="3"/>
      <c r="F45" s="5" t="s">
        <v>7</v>
      </c>
    </row>
    <row r="46" spans="2:6" x14ac:dyDescent="0.2">
      <c r="B46" t="s">
        <v>36</v>
      </c>
      <c r="C46" s="6">
        <f>C26</f>
        <v>10000</v>
      </c>
      <c r="E46" s="9" t="s">
        <v>18</v>
      </c>
      <c r="F46" s="2">
        <f>F12</f>
        <v>10000</v>
      </c>
    </row>
    <row r="47" spans="2:6" x14ac:dyDescent="0.2">
      <c r="B47" s="9"/>
      <c r="C47" s="8"/>
    </row>
    <row r="48" spans="2:6" x14ac:dyDescent="0.2">
      <c r="C48" s="8"/>
    </row>
    <row r="49" spans="2:6" x14ac:dyDescent="0.2">
      <c r="C49" s="7"/>
      <c r="F49" s="4"/>
    </row>
    <row r="50" spans="2:6" x14ac:dyDescent="0.2">
      <c r="C50" s="8">
        <f>SUM(C46:C49)</f>
        <v>10000</v>
      </c>
      <c r="F50" s="2">
        <f>SUM(F46:F49)</f>
        <v>10000</v>
      </c>
    </row>
    <row r="52" spans="2:6" x14ac:dyDescent="0.2">
      <c r="B52" s="3" t="s">
        <v>6</v>
      </c>
      <c r="C52" s="4"/>
      <c r="D52" s="10" t="s">
        <v>22</v>
      </c>
      <c r="E52" s="3"/>
      <c r="F52" s="5" t="s">
        <v>7</v>
      </c>
    </row>
    <row r="53" spans="2:6" x14ac:dyDescent="0.2">
      <c r="B53" t="s">
        <v>38</v>
      </c>
      <c r="C53" s="6">
        <f>C27</f>
        <v>8000</v>
      </c>
      <c r="E53" s="9" t="s">
        <v>21</v>
      </c>
      <c r="F53" s="2">
        <f>F14</f>
        <v>8000</v>
      </c>
    </row>
    <row r="54" spans="2:6" x14ac:dyDescent="0.2">
      <c r="C54" s="8"/>
    </row>
    <row r="55" spans="2:6" x14ac:dyDescent="0.2">
      <c r="C55" s="8"/>
    </row>
    <row r="56" spans="2:6" x14ac:dyDescent="0.2">
      <c r="C56" s="7"/>
      <c r="F56" s="4"/>
    </row>
    <row r="57" spans="2:6" x14ac:dyDescent="0.2">
      <c r="C57" s="8">
        <f>SUM(C53:C56)</f>
        <v>8000</v>
      </c>
      <c r="F57" s="2">
        <f>SUM(F53:F56)</f>
        <v>8000</v>
      </c>
    </row>
    <row r="59" spans="2:6" x14ac:dyDescent="0.2">
      <c r="B59" s="3" t="s">
        <v>6</v>
      </c>
      <c r="C59" s="4"/>
      <c r="D59" s="10" t="s">
        <v>15</v>
      </c>
      <c r="E59" s="3"/>
      <c r="F59" s="5" t="s">
        <v>7</v>
      </c>
    </row>
    <row r="60" spans="2:6" x14ac:dyDescent="0.2">
      <c r="B60" s="9" t="s">
        <v>12</v>
      </c>
      <c r="C60" s="6">
        <f>C9</f>
        <v>600</v>
      </c>
      <c r="E60" t="s">
        <v>34</v>
      </c>
      <c r="F60" s="2">
        <f>F24</f>
        <v>1200</v>
      </c>
    </row>
    <row r="61" spans="2:6" x14ac:dyDescent="0.2">
      <c r="B61" s="9" t="s">
        <v>16</v>
      </c>
      <c r="C61" s="8">
        <f>C11</f>
        <v>600</v>
      </c>
    </row>
    <row r="62" spans="2:6" x14ac:dyDescent="0.2">
      <c r="C62" s="8"/>
    </row>
    <row r="63" spans="2:6" x14ac:dyDescent="0.2">
      <c r="C63" s="7"/>
      <c r="F63" s="4"/>
    </row>
    <row r="64" spans="2:6" x14ac:dyDescent="0.2">
      <c r="C64" s="8">
        <f>SUM(C60:C63)</f>
        <v>1200</v>
      </c>
      <c r="F64" s="2">
        <f>SUM(F60:F63)</f>
        <v>1200</v>
      </c>
    </row>
    <row r="66" spans="2:6" x14ac:dyDescent="0.2">
      <c r="B66" s="3" t="s">
        <v>6</v>
      </c>
      <c r="C66" s="4"/>
      <c r="D66" s="10" t="s">
        <v>35</v>
      </c>
      <c r="E66" s="3"/>
      <c r="F66" s="5" t="s">
        <v>7</v>
      </c>
    </row>
    <row r="67" spans="2:6" x14ac:dyDescent="0.2">
      <c r="B67" t="s">
        <v>34</v>
      </c>
      <c r="C67" s="6">
        <f>C24</f>
        <v>1800</v>
      </c>
      <c r="E67" s="9" t="s">
        <v>18</v>
      </c>
      <c r="F67" s="2">
        <f>F13</f>
        <v>1000</v>
      </c>
    </row>
    <row r="68" spans="2:6" x14ac:dyDescent="0.2">
      <c r="C68" s="8"/>
      <c r="E68" s="9" t="s">
        <v>111</v>
      </c>
      <c r="F68" s="2">
        <f>F15</f>
        <v>800</v>
      </c>
    </row>
    <row r="69" spans="2:6" x14ac:dyDescent="0.2">
      <c r="C69" s="8"/>
    </row>
    <row r="70" spans="2:6" x14ac:dyDescent="0.2">
      <c r="C70" s="7"/>
      <c r="F70" s="4"/>
    </row>
    <row r="71" spans="2:6" x14ac:dyDescent="0.2">
      <c r="C71" s="8">
        <f>SUM(C67:C70)</f>
        <v>1800</v>
      </c>
      <c r="F71" s="2">
        <f>SUM(F67:F70)</f>
        <v>1800</v>
      </c>
    </row>
    <row r="73" spans="2:6" x14ac:dyDescent="0.2">
      <c r="B73" s="3" t="s">
        <v>6</v>
      </c>
      <c r="C73" s="4"/>
      <c r="D73" s="10" t="s">
        <v>10</v>
      </c>
      <c r="E73" s="3"/>
      <c r="F73" s="5" t="s">
        <v>7</v>
      </c>
    </row>
    <row r="74" spans="2:6" x14ac:dyDescent="0.2">
      <c r="B74" t="s">
        <v>92</v>
      </c>
      <c r="C74" s="6">
        <f>C4</f>
        <v>48000</v>
      </c>
      <c r="E74" t="s">
        <v>34</v>
      </c>
      <c r="F74" s="2">
        <f>F25</f>
        <v>600</v>
      </c>
    </row>
    <row r="75" spans="2:6" x14ac:dyDescent="0.2">
      <c r="B75" s="9" t="s">
        <v>18</v>
      </c>
      <c r="C75" s="8">
        <f>C12</f>
        <v>11000</v>
      </c>
      <c r="E75" t="s">
        <v>28</v>
      </c>
      <c r="F75" s="2">
        <v>67200</v>
      </c>
    </row>
    <row r="76" spans="2:6" x14ac:dyDescent="0.2">
      <c r="B76" s="9" t="s">
        <v>21</v>
      </c>
      <c r="C76" s="8">
        <f>C14</f>
        <v>8800</v>
      </c>
    </row>
    <row r="77" spans="2:6" x14ac:dyDescent="0.2">
      <c r="C77" s="7"/>
      <c r="F77" s="4"/>
    </row>
    <row r="78" spans="2:6" x14ac:dyDescent="0.2">
      <c r="C78" s="8">
        <f>SUM(C74:C77)</f>
        <v>67800</v>
      </c>
      <c r="F78" s="2">
        <f>SUM(F74:F77)</f>
        <v>67800</v>
      </c>
    </row>
    <row r="80" spans="2:6" x14ac:dyDescent="0.2">
      <c r="B80" s="3" t="s">
        <v>6</v>
      </c>
      <c r="C80" s="17"/>
      <c r="D80" s="18" t="s">
        <v>9</v>
      </c>
      <c r="E80" s="19"/>
      <c r="F80" s="5" t="s">
        <v>7</v>
      </c>
    </row>
    <row r="81" spans="2:6" x14ac:dyDescent="0.2">
      <c r="B81" t="s">
        <v>28</v>
      </c>
      <c r="C81" s="6">
        <v>91600</v>
      </c>
      <c r="E81" t="s">
        <v>92</v>
      </c>
      <c r="F81" s="2">
        <f>F3</f>
        <v>80000</v>
      </c>
    </row>
    <row r="82" spans="2:6" x14ac:dyDescent="0.2">
      <c r="C82" s="8"/>
      <c r="E82" t="s">
        <v>94</v>
      </c>
      <c r="F82" s="2">
        <f>C117</f>
        <v>11600</v>
      </c>
    </row>
    <row r="83" spans="2:6" x14ac:dyDescent="0.2">
      <c r="C83" s="8"/>
    </row>
    <row r="84" spans="2:6" x14ac:dyDescent="0.2">
      <c r="C84" s="7"/>
      <c r="F84" s="4"/>
    </row>
    <row r="85" spans="2:6" x14ac:dyDescent="0.2">
      <c r="C85" s="8">
        <f>SUM(C81:C84)</f>
        <v>91600</v>
      </c>
      <c r="F85" s="2">
        <f>SUM(F81:F84)</f>
        <v>91600</v>
      </c>
    </row>
    <row r="87" spans="2:6" x14ac:dyDescent="0.2">
      <c r="B87" s="3" t="s">
        <v>6</v>
      </c>
      <c r="C87" s="4"/>
      <c r="D87" s="10" t="s">
        <v>14</v>
      </c>
      <c r="E87" s="3"/>
      <c r="F87" s="5" t="s">
        <v>7</v>
      </c>
    </row>
    <row r="88" spans="2:6" x14ac:dyDescent="0.2">
      <c r="B88" t="s">
        <v>28</v>
      </c>
      <c r="C88" s="6">
        <v>13200</v>
      </c>
      <c r="E88" s="9" t="s">
        <v>12</v>
      </c>
      <c r="F88" s="2">
        <f>F8</f>
        <v>6600</v>
      </c>
    </row>
    <row r="89" spans="2:6" x14ac:dyDescent="0.2">
      <c r="C89" s="8"/>
      <c r="E89" s="9" t="s">
        <v>16</v>
      </c>
      <c r="F89" s="2">
        <f>F10</f>
        <v>6600</v>
      </c>
    </row>
    <row r="90" spans="2:6" x14ac:dyDescent="0.2">
      <c r="C90" s="8"/>
    </row>
    <row r="91" spans="2:6" x14ac:dyDescent="0.2">
      <c r="C91" s="7"/>
      <c r="F91" s="4"/>
    </row>
    <row r="92" spans="2:6" x14ac:dyDescent="0.2">
      <c r="C92" s="8">
        <f>SUM(C88:C91)</f>
        <v>13200</v>
      </c>
      <c r="F92" s="2">
        <f>SUM(F88:F91)</f>
        <v>13200</v>
      </c>
    </row>
    <row r="94" spans="2:6" x14ac:dyDescent="0.2">
      <c r="B94" s="3" t="s">
        <v>6</v>
      </c>
      <c r="C94" s="4"/>
      <c r="D94" s="10" t="s">
        <v>25</v>
      </c>
      <c r="E94" s="3"/>
      <c r="F94" s="5" t="s">
        <v>7</v>
      </c>
    </row>
    <row r="95" spans="2:6" x14ac:dyDescent="0.2">
      <c r="B95" t="s">
        <v>24</v>
      </c>
      <c r="C95" s="6">
        <f>C18</f>
        <v>22000</v>
      </c>
      <c r="E95" t="s">
        <v>27</v>
      </c>
      <c r="F95" s="2">
        <f>F20</f>
        <v>37600</v>
      </c>
    </row>
    <row r="96" spans="2:6" x14ac:dyDescent="0.2">
      <c r="B96" t="s">
        <v>26</v>
      </c>
      <c r="C96" s="8">
        <f>C19</f>
        <v>15600</v>
      </c>
    </row>
    <row r="97" spans="2:6" x14ac:dyDescent="0.2">
      <c r="C97" s="8"/>
    </row>
    <row r="98" spans="2:6" x14ac:dyDescent="0.2">
      <c r="C98" s="7"/>
      <c r="F98" s="4"/>
    </row>
    <row r="99" spans="2:6" x14ac:dyDescent="0.2">
      <c r="C99" s="8">
        <f>SUM(C95:C98)</f>
        <v>37600</v>
      </c>
      <c r="F99" s="2">
        <f>SUM(F95:F98)</f>
        <v>37600</v>
      </c>
    </row>
    <row r="101" spans="2:6" x14ac:dyDescent="0.2">
      <c r="B101" s="3" t="s">
        <v>6</v>
      </c>
      <c r="C101" s="4"/>
      <c r="D101" s="10" t="s">
        <v>30</v>
      </c>
      <c r="E101" s="3"/>
      <c r="F101" s="5" t="s">
        <v>7</v>
      </c>
    </row>
    <row r="102" spans="2:6" x14ac:dyDescent="0.2">
      <c r="B102" t="s">
        <v>29</v>
      </c>
      <c r="C102" s="6">
        <f>C21</f>
        <v>4000</v>
      </c>
      <c r="E102" t="s">
        <v>32</v>
      </c>
      <c r="F102" s="2">
        <f>F23</f>
        <v>6400</v>
      </c>
    </row>
    <row r="103" spans="2:6" x14ac:dyDescent="0.2">
      <c r="B103" t="s">
        <v>31</v>
      </c>
      <c r="C103" s="8">
        <f>C22</f>
        <v>2400</v>
      </c>
    </row>
    <row r="104" spans="2:6" x14ac:dyDescent="0.2">
      <c r="C104" s="8"/>
    </row>
    <row r="105" spans="2:6" x14ac:dyDescent="0.2">
      <c r="C105" s="7"/>
      <c r="F105" s="4"/>
    </row>
    <row r="106" spans="2:6" x14ac:dyDescent="0.2">
      <c r="C106" s="8">
        <f>SUM(C102:C105)</f>
        <v>6400</v>
      </c>
      <c r="F106" s="2">
        <f>SUM(F102:F105)</f>
        <v>6400</v>
      </c>
    </row>
    <row r="108" spans="2:6" x14ac:dyDescent="0.2">
      <c r="B108" s="3" t="s">
        <v>6</v>
      </c>
      <c r="C108" s="4"/>
      <c r="D108" s="10" t="s">
        <v>37</v>
      </c>
      <c r="E108" s="3"/>
      <c r="F108" s="5" t="s">
        <v>7</v>
      </c>
    </row>
    <row r="109" spans="2:6" x14ac:dyDescent="0.2">
      <c r="B109" t="s">
        <v>39</v>
      </c>
      <c r="C109" s="6">
        <f>C28</f>
        <v>18000</v>
      </c>
      <c r="E109" t="s">
        <v>36</v>
      </c>
      <c r="F109" s="2">
        <f>F26</f>
        <v>10000</v>
      </c>
    </row>
    <row r="110" spans="2:6" x14ac:dyDescent="0.2">
      <c r="C110" s="8"/>
      <c r="E110" t="s">
        <v>38</v>
      </c>
      <c r="F110" s="2">
        <f>F27</f>
        <v>8000</v>
      </c>
    </row>
    <row r="111" spans="2:6" x14ac:dyDescent="0.2">
      <c r="C111" s="8"/>
    </row>
    <row r="112" spans="2:6" x14ac:dyDescent="0.2">
      <c r="C112" s="7"/>
      <c r="F112" s="4"/>
    </row>
    <row r="113" spans="2:6" x14ac:dyDescent="0.2">
      <c r="C113" s="8">
        <f>SUM(C109:C112)</f>
        <v>18000</v>
      </c>
      <c r="F113" s="2">
        <f>SUM(F109:F112)</f>
        <v>18000</v>
      </c>
    </row>
    <row r="115" spans="2:6" x14ac:dyDescent="0.2">
      <c r="B115" s="3" t="s">
        <v>6</v>
      </c>
      <c r="C115" s="4"/>
      <c r="D115" s="10" t="s">
        <v>33</v>
      </c>
      <c r="E115" s="3"/>
      <c r="F115" s="5" t="s">
        <v>7</v>
      </c>
    </row>
    <row r="116" spans="2:6" x14ac:dyDescent="0.2">
      <c r="B116" t="s">
        <v>30</v>
      </c>
      <c r="C116" s="6">
        <f>C23</f>
        <v>6400</v>
      </c>
      <c r="E116" t="s">
        <v>37</v>
      </c>
      <c r="F116" s="2">
        <f>F28</f>
        <v>18000</v>
      </c>
    </row>
    <row r="117" spans="2:6" x14ac:dyDescent="0.2">
      <c r="B117" t="s">
        <v>94</v>
      </c>
      <c r="C117" s="8">
        <v>11600</v>
      </c>
    </row>
    <row r="118" spans="2:6" x14ac:dyDescent="0.2">
      <c r="C118" s="8"/>
    </row>
    <row r="119" spans="2:6" x14ac:dyDescent="0.2">
      <c r="C119" s="7"/>
      <c r="F119" s="4"/>
    </row>
    <row r="120" spans="2:6" x14ac:dyDescent="0.2">
      <c r="C120" s="8">
        <f>SUM(C116:C119)</f>
        <v>18000</v>
      </c>
      <c r="F120" s="2">
        <f>SUM(F116:F119)</f>
        <v>18000</v>
      </c>
    </row>
    <row r="122" spans="2:6" x14ac:dyDescent="0.2">
      <c r="B122" s="3" t="s">
        <v>6</v>
      </c>
      <c r="C122" s="4"/>
      <c r="D122" s="10" t="s">
        <v>28</v>
      </c>
      <c r="E122" s="3"/>
      <c r="F122" s="5" t="s">
        <v>7</v>
      </c>
    </row>
    <row r="123" spans="2:6" x14ac:dyDescent="0.2">
      <c r="B123" t="s">
        <v>25</v>
      </c>
      <c r="C123" s="6">
        <f>C20</f>
        <v>37600</v>
      </c>
      <c r="E123" t="s">
        <v>74</v>
      </c>
      <c r="F123" s="2">
        <f>C81</f>
        <v>91600</v>
      </c>
    </row>
    <row r="124" spans="2:6" x14ac:dyDescent="0.2">
      <c r="B124" t="s">
        <v>10</v>
      </c>
      <c r="C124" s="8">
        <f>F75</f>
        <v>67200</v>
      </c>
      <c r="E124" t="s">
        <v>91</v>
      </c>
      <c r="F124" s="2">
        <f>C88</f>
        <v>13200</v>
      </c>
    </row>
    <row r="125" spans="2:6" x14ac:dyDescent="0.2">
      <c r="C125" s="8"/>
    </row>
    <row r="126" spans="2:6" x14ac:dyDescent="0.2">
      <c r="C126" s="7"/>
      <c r="F126" s="4"/>
    </row>
    <row r="127" spans="2:6" x14ac:dyDescent="0.2">
      <c r="C127" s="8">
        <f>SUM(C123:C126)</f>
        <v>104800</v>
      </c>
      <c r="F127" s="2">
        <f>SUM(F123:F126)</f>
        <v>104800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01EF-0C56-45A3-A372-496381B12E5B}">
  <dimension ref="A1:F127"/>
  <sheetViews>
    <sheetView topLeftCell="A2" zoomScale="70" zoomScaleNormal="70" workbookViewId="0">
      <selection activeCell="B18" sqref="B18:F28"/>
    </sheetView>
  </sheetViews>
  <sheetFormatPr baseColWidth="10" defaultRowHeight="14.25" x14ac:dyDescent="0.2"/>
  <cols>
    <col min="1" max="1" width="4.75" customWidth="1"/>
    <col min="2" max="2" width="25.75" customWidth="1"/>
    <col min="3" max="3" width="11" style="2"/>
    <col min="4" max="4" width="0.25" customWidth="1"/>
    <col min="5" max="5" width="25.75" customWidth="1"/>
    <col min="6" max="6" width="11" style="2"/>
  </cols>
  <sheetData>
    <row r="1" spans="1:6" ht="15" x14ac:dyDescent="0.25">
      <c r="A1" s="1" t="s">
        <v>5</v>
      </c>
    </row>
    <row r="2" spans="1:6" x14ac:dyDescent="0.2">
      <c r="B2" s="3" t="s">
        <v>6</v>
      </c>
      <c r="C2" s="4"/>
      <c r="D2" s="3"/>
      <c r="E2" s="3"/>
      <c r="F2" s="5" t="s">
        <v>7</v>
      </c>
    </row>
    <row r="3" spans="1:6" x14ac:dyDescent="0.2">
      <c r="B3" t="s">
        <v>8</v>
      </c>
      <c r="C3" s="6">
        <v>32000</v>
      </c>
      <c r="E3" t="s">
        <v>9</v>
      </c>
      <c r="F3" s="2">
        <v>80000</v>
      </c>
    </row>
    <row r="4" spans="1:6" x14ac:dyDescent="0.2">
      <c r="B4" t="s">
        <v>10</v>
      </c>
      <c r="C4" s="7">
        <v>48000</v>
      </c>
      <c r="F4" s="4"/>
    </row>
    <row r="5" spans="1:6" x14ac:dyDescent="0.2">
      <c r="C5" s="8">
        <f>SUM(C3:C4)</f>
        <v>80000</v>
      </c>
      <c r="F5" s="2">
        <f>SUM(F3:F4)</f>
        <v>80000</v>
      </c>
    </row>
    <row r="7" spans="1:6" ht="15" x14ac:dyDescent="0.25">
      <c r="A7" s="1" t="s">
        <v>11</v>
      </c>
    </row>
    <row r="8" spans="1:6" x14ac:dyDescent="0.2">
      <c r="A8" s="9" t="s">
        <v>12</v>
      </c>
      <c r="B8" t="s">
        <v>13</v>
      </c>
      <c r="C8" s="2">
        <f>300*20</f>
        <v>6000</v>
      </c>
      <c r="E8" t="s">
        <v>91</v>
      </c>
      <c r="F8" s="2">
        <f>C8+C9</f>
        <v>6600</v>
      </c>
    </row>
    <row r="9" spans="1:6" x14ac:dyDescent="0.2">
      <c r="A9" s="9"/>
      <c r="B9" t="s">
        <v>90</v>
      </c>
      <c r="C9" s="2">
        <f>0.1*C8</f>
        <v>600</v>
      </c>
    </row>
    <row r="10" spans="1:6" x14ac:dyDescent="0.2">
      <c r="A10" s="9" t="s">
        <v>16</v>
      </c>
      <c r="B10" t="s">
        <v>17</v>
      </c>
      <c r="C10" s="2">
        <f>250*24</f>
        <v>6000</v>
      </c>
      <c r="E10" t="s">
        <v>91</v>
      </c>
      <c r="F10" s="2">
        <f>C10+C11</f>
        <v>6600</v>
      </c>
    </row>
    <row r="11" spans="1:6" x14ac:dyDescent="0.2">
      <c r="A11" s="9"/>
      <c r="B11" t="s">
        <v>90</v>
      </c>
      <c r="C11" s="2">
        <f>0.1*C10</f>
        <v>600</v>
      </c>
    </row>
    <row r="12" spans="1:6" x14ac:dyDescent="0.2">
      <c r="A12" s="9" t="s">
        <v>18</v>
      </c>
      <c r="B12" t="s">
        <v>10</v>
      </c>
      <c r="C12" s="2">
        <f>F12+F13</f>
        <v>11000</v>
      </c>
      <c r="E12" t="s">
        <v>19</v>
      </c>
      <c r="F12" s="2">
        <f>200*50</f>
        <v>10000</v>
      </c>
    </row>
    <row r="13" spans="1:6" x14ac:dyDescent="0.2">
      <c r="A13" s="9"/>
      <c r="E13" t="s">
        <v>55</v>
      </c>
      <c r="F13" s="2">
        <f>F12*0.1</f>
        <v>1000</v>
      </c>
    </row>
    <row r="14" spans="1:6" x14ac:dyDescent="0.2">
      <c r="A14" s="9" t="s">
        <v>21</v>
      </c>
      <c r="B14" t="s">
        <v>10</v>
      </c>
      <c r="C14" s="2">
        <f>F14+F15</f>
        <v>8800</v>
      </c>
      <c r="E14" t="s">
        <v>22</v>
      </c>
      <c r="F14" s="2">
        <f>100*80</f>
        <v>8000</v>
      </c>
    </row>
    <row r="15" spans="1:6" x14ac:dyDescent="0.2">
      <c r="A15" s="9"/>
      <c r="E15" t="s">
        <v>55</v>
      </c>
      <c r="F15" s="2">
        <f>F14*0.1</f>
        <v>800</v>
      </c>
    </row>
    <row r="17" spans="1:6" ht="15" x14ac:dyDescent="0.25">
      <c r="A17" s="1" t="s">
        <v>23</v>
      </c>
    </row>
    <row r="18" spans="1:6" x14ac:dyDescent="0.2">
      <c r="A18" t="s">
        <v>24</v>
      </c>
      <c r="B18" t="s">
        <v>25</v>
      </c>
      <c r="C18" s="2">
        <f>F18</f>
        <v>22000</v>
      </c>
      <c r="E18" t="s">
        <v>13</v>
      </c>
      <c r="F18" s="2">
        <f>C8+1000*20-200*20</f>
        <v>22000</v>
      </c>
    </row>
    <row r="19" spans="1:6" x14ac:dyDescent="0.2">
      <c r="A19" t="s">
        <v>26</v>
      </c>
      <c r="B19" t="s">
        <v>25</v>
      </c>
      <c r="C19" s="2">
        <f>F19</f>
        <v>15600</v>
      </c>
      <c r="E19" t="s">
        <v>17</v>
      </c>
      <c r="F19" s="2">
        <f>C10+500*24-100*24</f>
        <v>15600</v>
      </c>
    </row>
    <row r="20" spans="1:6" x14ac:dyDescent="0.2">
      <c r="A20" s="9" t="s">
        <v>27</v>
      </c>
      <c r="B20" t="s">
        <v>28</v>
      </c>
      <c r="C20" s="2">
        <f>F20</f>
        <v>37600</v>
      </c>
      <c r="E20" t="s">
        <v>25</v>
      </c>
      <c r="F20" s="2">
        <f>C18+C19</f>
        <v>37600</v>
      </c>
    </row>
    <row r="21" spans="1:6" x14ac:dyDescent="0.2">
      <c r="A21" t="s">
        <v>29</v>
      </c>
      <c r="B21" t="s">
        <v>30</v>
      </c>
      <c r="C21" s="2">
        <f>200*20</f>
        <v>4000</v>
      </c>
      <c r="E21" t="s">
        <v>13</v>
      </c>
      <c r="F21" s="2">
        <f>C21</f>
        <v>4000</v>
      </c>
    </row>
    <row r="22" spans="1:6" x14ac:dyDescent="0.2">
      <c r="A22" t="s">
        <v>31</v>
      </c>
      <c r="B22" t="s">
        <v>30</v>
      </c>
      <c r="C22" s="2">
        <f>100*24</f>
        <v>2400</v>
      </c>
      <c r="E22" t="s">
        <v>17</v>
      </c>
      <c r="F22" s="2">
        <f>C22</f>
        <v>2400</v>
      </c>
    </row>
    <row r="23" spans="1:6" x14ac:dyDescent="0.2">
      <c r="A23" t="s">
        <v>32</v>
      </c>
      <c r="B23" t="s">
        <v>40</v>
      </c>
      <c r="C23" s="2">
        <f>F23</f>
        <v>6400</v>
      </c>
      <c r="E23" t="s">
        <v>30</v>
      </c>
      <c r="F23" s="2">
        <f>C21+C22</f>
        <v>6400</v>
      </c>
    </row>
    <row r="24" spans="1:6" x14ac:dyDescent="0.2">
      <c r="A24" t="s">
        <v>34</v>
      </c>
      <c r="B24" t="s">
        <v>20</v>
      </c>
      <c r="C24" s="2">
        <v>1800</v>
      </c>
      <c r="E24" t="s">
        <v>90</v>
      </c>
      <c r="F24" s="2">
        <f>C9+C11</f>
        <v>1200</v>
      </c>
    </row>
    <row r="25" spans="1:6" x14ac:dyDescent="0.2">
      <c r="E25" t="s">
        <v>10</v>
      </c>
      <c r="F25" s="2">
        <v>600</v>
      </c>
    </row>
    <row r="26" spans="1:6" x14ac:dyDescent="0.2">
      <c r="A26" t="s">
        <v>36</v>
      </c>
      <c r="B26" t="s">
        <v>19</v>
      </c>
      <c r="C26" s="2">
        <f>F12</f>
        <v>10000</v>
      </c>
      <c r="E26" t="s">
        <v>37</v>
      </c>
      <c r="F26" s="2">
        <f>C26</f>
        <v>10000</v>
      </c>
    </row>
    <row r="27" spans="1:6" x14ac:dyDescent="0.2">
      <c r="A27" t="s">
        <v>38</v>
      </c>
      <c r="B27" t="s">
        <v>22</v>
      </c>
      <c r="C27" s="2">
        <f>F14</f>
        <v>8000</v>
      </c>
      <c r="E27" t="s">
        <v>37</v>
      </c>
      <c r="F27" s="2">
        <f>C27</f>
        <v>8000</v>
      </c>
    </row>
    <row r="28" spans="1:6" x14ac:dyDescent="0.2">
      <c r="A28" t="s">
        <v>39</v>
      </c>
      <c r="B28" t="s">
        <v>37</v>
      </c>
      <c r="C28" s="2">
        <f>F26+F27</f>
        <v>18000</v>
      </c>
      <c r="E28" t="s">
        <v>40</v>
      </c>
      <c r="F28" s="2">
        <f>C28</f>
        <v>18000</v>
      </c>
    </row>
    <row r="31" spans="1:6" x14ac:dyDescent="0.2">
      <c r="B31" s="3" t="s">
        <v>6</v>
      </c>
      <c r="C31" s="4"/>
      <c r="D31" s="10" t="s">
        <v>13</v>
      </c>
      <c r="E31" s="3"/>
      <c r="F31" s="5" t="s">
        <v>7</v>
      </c>
    </row>
    <row r="32" spans="1:6" x14ac:dyDescent="0.2">
      <c r="B32" s="15" t="s">
        <v>92</v>
      </c>
      <c r="C32" s="6">
        <f>1000*20</f>
        <v>20000</v>
      </c>
      <c r="E32" s="9" t="s">
        <v>24</v>
      </c>
      <c r="F32" s="2">
        <f>F18</f>
        <v>22000</v>
      </c>
    </row>
    <row r="33" spans="2:6" x14ac:dyDescent="0.2">
      <c r="B33" s="16" t="s">
        <v>12</v>
      </c>
      <c r="C33" s="8">
        <f>C8</f>
        <v>6000</v>
      </c>
      <c r="E33" s="9" t="s">
        <v>29</v>
      </c>
      <c r="F33" s="2">
        <f>F21</f>
        <v>4000</v>
      </c>
    </row>
    <row r="34" spans="2:6" x14ac:dyDescent="0.2">
      <c r="C34" s="8"/>
    </row>
    <row r="35" spans="2:6" x14ac:dyDescent="0.2">
      <c r="C35" s="7"/>
      <c r="F35" s="4"/>
    </row>
    <row r="36" spans="2:6" x14ac:dyDescent="0.2">
      <c r="C36" s="8">
        <f>SUM(C32:C35)</f>
        <v>26000</v>
      </c>
      <c r="F36" s="2">
        <f>SUM(F32:F35)</f>
        <v>26000</v>
      </c>
    </row>
    <row r="38" spans="2:6" x14ac:dyDescent="0.2">
      <c r="B38" s="3" t="s">
        <v>6</v>
      </c>
      <c r="C38" s="4"/>
      <c r="D38" s="10" t="s">
        <v>17</v>
      </c>
      <c r="E38" s="3"/>
      <c r="F38" s="5" t="s">
        <v>7</v>
      </c>
    </row>
    <row r="39" spans="2:6" x14ac:dyDescent="0.2">
      <c r="B39" t="s">
        <v>92</v>
      </c>
      <c r="C39" s="6">
        <f>500*24</f>
        <v>12000</v>
      </c>
      <c r="E39" s="9" t="s">
        <v>26</v>
      </c>
      <c r="F39" s="2">
        <f>F19</f>
        <v>15600</v>
      </c>
    </row>
    <row r="40" spans="2:6" x14ac:dyDescent="0.2">
      <c r="B40" s="9" t="s">
        <v>16</v>
      </c>
      <c r="C40" s="8">
        <f>C10</f>
        <v>6000</v>
      </c>
      <c r="E40" t="s">
        <v>31</v>
      </c>
      <c r="F40" s="2">
        <f>F22</f>
        <v>2400</v>
      </c>
    </row>
    <row r="41" spans="2:6" x14ac:dyDescent="0.2">
      <c r="C41" s="8"/>
    </row>
    <row r="42" spans="2:6" x14ac:dyDescent="0.2">
      <c r="C42" s="7"/>
      <c r="F42" s="4"/>
    </row>
    <row r="43" spans="2:6" x14ac:dyDescent="0.2">
      <c r="C43" s="8">
        <f>SUM(C39:C42)</f>
        <v>18000</v>
      </c>
      <c r="F43" s="2">
        <f>SUM(F39:F42)</f>
        <v>18000</v>
      </c>
    </row>
    <row r="45" spans="2:6" x14ac:dyDescent="0.2">
      <c r="B45" s="3" t="s">
        <v>6</v>
      </c>
      <c r="C45" s="4"/>
      <c r="D45" s="10" t="s">
        <v>19</v>
      </c>
      <c r="E45" s="3"/>
      <c r="F45" s="5" t="s">
        <v>7</v>
      </c>
    </row>
    <row r="46" spans="2:6" x14ac:dyDescent="0.2">
      <c r="B46" t="s">
        <v>36</v>
      </c>
      <c r="C46" s="6">
        <f>C26</f>
        <v>10000</v>
      </c>
      <c r="E46" s="9" t="s">
        <v>18</v>
      </c>
      <c r="F46" s="2">
        <f>F12</f>
        <v>10000</v>
      </c>
    </row>
    <row r="47" spans="2:6" x14ac:dyDescent="0.2">
      <c r="B47" s="9"/>
      <c r="C47" s="8"/>
    </row>
    <row r="48" spans="2:6" x14ac:dyDescent="0.2">
      <c r="C48" s="8"/>
    </row>
    <row r="49" spans="2:6" x14ac:dyDescent="0.2">
      <c r="C49" s="7"/>
      <c r="F49" s="4"/>
    </row>
    <row r="50" spans="2:6" x14ac:dyDescent="0.2">
      <c r="C50" s="8">
        <f>SUM(C46:C49)</f>
        <v>10000</v>
      </c>
      <c r="F50" s="2">
        <f>SUM(F46:F49)</f>
        <v>10000</v>
      </c>
    </row>
    <row r="52" spans="2:6" x14ac:dyDescent="0.2">
      <c r="B52" s="3" t="s">
        <v>6</v>
      </c>
      <c r="C52" s="4"/>
      <c r="D52" s="10" t="s">
        <v>22</v>
      </c>
      <c r="E52" s="3"/>
      <c r="F52" s="5" t="s">
        <v>7</v>
      </c>
    </row>
    <row r="53" spans="2:6" x14ac:dyDescent="0.2">
      <c r="B53" t="s">
        <v>38</v>
      </c>
      <c r="C53" s="6">
        <f>C27</f>
        <v>8000</v>
      </c>
      <c r="E53" s="9" t="s">
        <v>21</v>
      </c>
      <c r="F53" s="2">
        <f>F14</f>
        <v>8000</v>
      </c>
    </row>
    <row r="54" spans="2:6" x14ac:dyDescent="0.2">
      <c r="C54" s="8"/>
    </row>
    <row r="55" spans="2:6" x14ac:dyDescent="0.2">
      <c r="C55" s="8"/>
    </row>
    <row r="56" spans="2:6" x14ac:dyDescent="0.2">
      <c r="C56" s="7"/>
      <c r="F56" s="4"/>
    </row>
    <row r="57" spans="2:6" x14ac:dyDescent="0.2">
      <c r="C57" s="8">
        <f>SUM(C53:C56)</f>
        <v>8000</v>
      </c>
      <c r="F57" s="2">
        <f>SUM(F53:F56)</f>
        <v>8000</v>
      </c>
    </row>
    <row r="59" spans="2:6" x14ac:dyDescent="0.2">
      <c r="B59" s="3" t="s">
        <v>6</v>
      </c>
      <c r="C59" s="4"/>
      <c r="D59" s="10" t="s">
        <v>15</v>
      </c>
      <c r="E59" s="3"/>
      <c r="F59" s="5" t="s">
        <v>7</v>
      </c>
    </row>
    <row r="60" spans="2:6" x14ac:dyDescent="0.2">
      <c r="B60" s="9" t="s">
        <v>12</v>
      </c>
      <c r="C60" s="6">
        <f>C9</f>
        <v>600</v>
      </c>
      <c r="E60" t="s">
        <v>34</v>
      </c>
      <c r="F60" s="2">
        <f>F24</f>
        <v>1200</v>
      </c>
    </row>
    <row r="61" spans="2:6" x14ac:dyDescent="0.2">
      <c r="B61" s="9" t="s">
        <v>16</v>
      </c>
      <c r="C61" s="8">
        <f>C11</f>
        <v>600</v>
      </c>
    </row>
    <row r="62" spans="2:6" x14ac:dyDescent="0.2">
      <c r="C62" s="8"/>
    </row>
    <row r="63" spans="2:6" x14ac:dyDescent="0.2">
      <c r="C63" s="7"/>
      <c r="F63" s="4"/>
    </row>
    <row r="64" spans="2:6" x14ac:dyDescent="0.2">
      <c r="C64" s="8">
        <f>SUM(C60:C63)</f>
        <v>1200</v>
      </c>
      <c r="F64" s="2">
        <f>SUM(F60:F63)</f>
        <v>1200</v>
      </c>
    </row>
    <row r="66" spans="2:6" x14ac:dyDescent="0.2">
      <c r="B66" s="3" t="s">
        <v>6</v>
      </c>
      <c r="C66" s="4"/>
      <c r="D66" s="10" t="s">
        <v>35</v>
      </c>
      <c r="E66" s="3"/>
      <c r="F66" s="5" t="s">
        <v>7</v>
      </c>
    </row>
    <row r="67" spans="2:6" x14ac:dyDescent="0.2">
      <c r="B67" t="s">
        <v>34</v>
      </c>
      <c r="C67" s="6">
        <f>C24</f>
        <v>1800</v>
      </c>
      <c r="E67" s="9" t="s">
        <v>18</v>
      </c>
      <c r="F67" s="2">
        <f>F13</f>
        <v>1000</v>
      </c>
    </row>
    <row r="68" spans="2:6" x14ac:dyDescent="0.2">
      <c r="C68" s="8"/>
      <c r="E68" s="9" t="s">
        <v>21</v>
      </c>
      <c r="F68" s="2">
        <f>F15</f>
        <v>800</v>
      </c>
    </row>
    <row r="69" spans="2:6" x14ac:dyDescent="0.2">
      <c r="C69" s="8"/>
    </row>
    <row r="70" spans="2:6" x14ac:dyDescent="0.2">
      <c r="C70" s="7"/>
      <c r="F70" s="4"/>
    </row>
    <row r="71" spans="2:6" x14ac:dyDescent="0.2">
      <c r="C71" s="8">
        <f>SUM(C67:C70)</f>
        <v>1800</v>
      </c>
      <c r="F71" s="2">
        <f>SUM(F67:F70)</f>
        <v>1800</v>
      </c>
    </row>
    <row r="73" spans="2:6" x14ac:dyDescent="0.2">
      <c r="B73" s="3" t="s">
        <v>6</v>
      </c>
      <c r="C73" s="4"/>
      <c r="D73" s="10" t="s">
        <v>10</v>
      </c>
      <c r="E73" s="3"/>
      <c r="F73" s="5" t="s">
        <v>7</v>
      </c>
    </row>
    <row r="74" spans="2:6" x14ac:dyDescent="0.2">
      <c r="B74" t="s">
        <v>92</v>
      </c>
      <c r="C74" s="6">
        <f>C4</f>
        <v>48000</v>
      </c>
      <c r="E74" t="s">
        <v>93</v>
      </c>
      <c r="F74" s="2">
        <f>F25</f>
        <v>600</v>
      </c>
    </row>
    <row r="75" spans="2:6" x14ac:dyDescent="0.2">
      <c r="B75" s="9" t="s">
        <v>18</v>
      </c>
      <c r="C75" s="8">
        <f>C12</f>
        <v>11000</v>
      </c>
      <c r="E75" t="s">
        <v>28</v>
      </c>
      <c r="F75" s="2">
        <v>67200</v>
      </c>
    </row>
    <row r="76" spans="2:6" x14ac:dyDescent="0.2">
      <c r="B76" s="9" t="s">
        <v>21</v>
      </c>
      <c r="C76" s="8">
        <f>C14</f>
        <v>8800</v>
      </c>
    </row>
    <row r="77" spans="2:6" x14ac:dyDescent="0.2">
      <c r="C77" s="7"/>
      <c r="F77" s="4"/>
    </row>
    <row r="78" spans="2:6" x14ac:dyDescent="0.2">
      <c r="C78" s="8">
        <f>SUM(C74:C77)</f>
        <v>67800</v>
      </c>
      <c r="F78" s="2">
        <f>SUM(F74:F77)</f>
        <v>67800</v>
      </c>
    </row>
    <row r="80" spans="2:6" x14ac:dyDescent="0.2">
      <c r="B80" s="3" t="s">
        <v>6</v>
      </c>
      <c r="C80" s="4"/>
      <c r="D80" s="10" t="s">
        <v>14</v>
      </c>
      <c r="E80" s="3"/>
      <c r="F80" s="5" t="s">
        <v>7</v>
      </c>
    </row>
    <row r="81" spans="2:6" x14ac:dyDescent="0.2">
      <c r="B81" t="s">
        <v>28</v>
      </c>
      <c r="C81" s="6">
        <v>13200</v>
      </c>
      <c r="E81" s="9" t="s">
        <v>12</v>
      </c>
      <c r="F81" s="2">
        <f>F8</f>
        <v>6600</v>
      </c>
    </row>
    <row r="82" spans="2:6" x14ac:dyDescent="0.2">
      <c r="C82" s="8"/>
      <c r="E82" s="9" t="s">
        <v>16</v>
      </c>
      <c r="F82" s="2">
        <f>F10</f>
        <v>6600</v>
      </c>
    </row>
    <row r="83" spans="2:6" x14ac:dyDescent="0.2">
      <c r="C83" s="8"/>
    </row>
    <row r="84" spans="2:6" x14ac:dyDescent="0.2">
      <c r="C84" s="7"/>
      <c r="F84" s="4"/>
    </row>
    <row r="85" spans="2:6" x14ac:dyDescent="0.2">
      <c r="C85" s="8">
        <f>SUM(C81:C84)</f>
        <v>13200</v>
      </c>
      <c r="F85" s="2">
        <f>SUM(F81:F84)</f>
        <v>13200</v>
      </c>
    </row>
    <row r="87" spans="2:6" x14ac:dyDescent="0.2">
      <c r="B87" s="3" t="s">
        <v>6</v>
      </c>
      <c r="C87" s="4"/>
      <c r="D87" s="10" t="s">
        <v>74</v>
      </c>
      <c r="E87" s="3"/>
      <c r="F87" s="5" t="s">
        <v>7</v>
      </c>
    </row>
    <row r="88" spans="2:6" x14ac:dyDescent="0.2">
      <c r="B88" t="s">
        <v>28</v>
      </c>
      <c r="C88" s="6">
        <v>91600</v>
      </c>
      <c r="E88" t="s">
        <v>92</v>
      </c>
      <c r="F88" s="2">
        <f>F3</f>
        <v>80000</v>
      </c>
    </row>
    <row r="89" spans="2:6" x14ac:dyDescent="0.2">
      <c r="C89" s="8"/>
      <c r="E89" t="s">
        <v>94</v>
      </c>
      <c r="F89" s="2">
        <f>C117</f>
        <v>11600</v>
      </c>
    </row>
    <row r="90" spans="2:6" x14ac:dyDescent="0.2">
      <c r="C90" s="8"/>
    </row>
    <row r="91" spans="2:6" x14ac:dyDescent="0.2">
      <c r="C91" s="7"/>
      <c r="F91" s="4"/>
    </row>
    <row r="92" spans="2:6" x14ac:dyDescent="0.2">
      <c r="C92" s="8">
        <f>SUM(C88:C91)</f>
        <v>91600</v>
      </c>
      <c r="F92" s="2">
        <f>SUM(F88:F91)</f>
        <v>91600</v>
      </c>
    </row>
    <row r="94" spans="2:6" x14ac:dyDescent="0.2">
      <c r="B94" s="3" t="s">
        <v>6</v>
      </c>
      <c r="C94" s="4"/>
      <c r="D94" s="10" t="s">
        <v>25</v>
      </c>
      <c r="E94" s="3"/>
      <c r="F94" s="5" t="s">
        <v>7</v>
      </c>
    </row>
    <row r="95" spans="2:6" x14ac:dyDescent="0.2">
      <c r="B95" t="s">
        <v>24</v>
      </c>
      <c r="C95" s="6">
        <f>C18</f>
        <v>22000</v>
      </c>
      <c r="E95" t="s">
        <v>27</v>
      </c>
      <c r="F95" s="2">
        <f>F20</f>
        <v>37600</v>
      </c>
    </row>
    <row r="96" spans="2:6" x14ac:dyDescent="0.2">
      <c r="B96" t="s">
        <v>26</v>
      </c>
      <c r="C96" s="8">
        <f>C19</f>
        <v>15600</v>
      </c>
    </row>
    <row r="97" spans="2:6" x14ac:dyDescent="0.2">
      <c r="C97" s="8"/>
    </row>
    <row r="98" spans="2:6" x14ac:dyDescent="0.2">
      <c r="C98" s="7"/>
      <c r="F98" s="4"/>
    </row>
    <row r="99" spans="2:6" x14ac:dyDescent="0.2">
      <c r="C99" s="8">
        <f>SUM(C95:C98)</f>
        <v>37600</v>
      </c>
      <c r="F99" s="2">
        <f>SUM(F95:F98)</f>
        <v>37600</v>
      </c>
    </row>
    <row r="101" spans="2:6" x14ac:dyDescent="0.2">
      <c r="B101" s="3" t="s">
        <v>6</v>
      </c>
      <c r="C101" s="4"/>
      <c r="D101" s="10" t="s">
        <v>30</v>
      </c>
      <c r="E101" s="3"/>
      <c r="F101" s="5" t="s">
        <v>7</v>
      </c>
    </row>
    <row r="102" spans="2:6" x14ac:dyDescent="0.2">
      <c r="B102" t="s">
        <v>29</v>
      </c>
      <c r="C102" s="6">
        <f>C21</f>
        <v>4000</v>
      </c>
      <c r="E102" t="s">
        <v>32</v>
      </c>
      <c r="F102" s="2">
        <f>F23</f>
        <v>6400</v>
      </c>
    </row>
    <row r="103" spans="2:6" x14ac:dyDescent="0.2">
      <c r="B103" t="s">
        <v>31</v>
      </c>
      <c r="C103" s="8">
        <f>C22</f>
        <v>2400</v>
      </c>
    </row>
    <row r="104" spans="2:6" x14ac:dyDescent="0.2">
      <c r="C104" s="8"/>
    </row>
    <row r="105" spans="2:6" x14ac:dyDescent="0.2">
      <c r="C105" s="7"/>
      <c r="F105" s="4"/>
    </row>
    <row r="106" spans="2:6" x14ac:dyDescent="0.2">
      <c r="C106" s="8">
        <f>SUM(C102:C105)</f>
        <v>6400</v>
      </c>
      <c r="F106" s="2">
        <f>SUM(F102:F105)</f>
        <v>6400</v>
      </c>
    </row>
    <row r="108" spans="2:6" x14ac:dyDescent="0.2">
      <c r="B108" s="3" t="s">
        <v>6</v>
      </c>
      <c r="C108" s="4"/>
      <c r="D108" s="10" t="s">
        <v>37</v>
      </c>
      <c r="E108" s="3"/>
      <c r="F108" s="5" t="s">
        <v>7</v>
      </c>
    </row>
    <row r="109" spans="2:6" x14ac:dyDescent="0.2">
      <c r="B109" t="s">
        <v>39</v>
      </c>
      <c r="C109" s="6">
        <f>C28</f>
        <v>18000</v>
      </c>
      <c r="E109" t="s">
        <v>36</v>
      </c>
      <c r="F109" s="2">
        <f>F26</f>
        <v>10000</v>
      </c>
    </row>
    <row r="110" spans="2:6" x14ac:dyDescent="0.2">
      <c r="C110" s="8"/>
      <c r="E110" t="s">
        <v>38</v>
      </c>
      <c r="F110" s="2">
        <f>F27</f>
        <v>8000</v>
      </c>
    </row>
    <row r="111" spans="2:6" x14ac:dyDescent="0.2">
      <c r="C111" s="8"/>
    </row>
    <row r="112" spans="2:6" x14ac:dyDescent="0.2">
      <c r="C112" s="7"/>
      <c r="F112" s="4"/>
    </row>
    <row r="113" spans="2:6" x14ac:dyDescent="0.2">
      <c r="C113" s="8">
        <f>SUM(C109:C112)</f>
        <v>18000</v>
      </c>
      <c r="F113" s="2">
        <f>SUM(F109:F112)</f>
        <v>18000</v>
      </c>
    </row>
    <row r="115" spans="2:6" x14ac:dyDescent="0.2">
      <c r="B115" s="3" t="s">
        <v>6</v>
      </c>
      <c r="C115" s="4"/>
      <c r="D115" s="10" t="s">
        <v>33</v>
      </c>
      <c r="E115" s="3"/>
      <c r="F115" s="5" t="s">
        <v>7</v>
      </c>
    </row>
    <row r="116" spans="2:6" x14ac:dyDescent="0.2">
      <c r="B116" t="s">
        <v>30</v>
      </c>
      <c r="C116" s="6">
        <f>C23</f>
        <v>6400</v>
      </c>
      <c r="E116" t="s">
        <v>37</v>
      </c>
      <c r="F116" s="2">
        <f>F28</f>
        <v>18000</v>
      </c>
    </row>
    <row r="117" spans="2:6" x14ac:dyDescent="0.2">
      <c r="B117" t="s">
        <v>94</v>
      </c>
      <c r="C117" s="8">
        <v>11600</v>
      </c>
    </row>
    <row r="118" spans="2:6" x14ac:dyDescent="0.2">
      <c r="C118" s="8"/>
    </row>
    <row r="119" spans="2:6" x14ac:dyDescent="0.2">
      <c r="C119" s="7"/>
      <c r="F119" s="4"/>
    </row>
    <row r="120" spans="2:6" x14ac:dyDescent="0.2">
      <c r="C120" s="8">
        <f>SUM(C116:C119)</f>
        <v>18000</v>
      </c>
      <c r="F120" s="2">
        <f>SUM(F116:F119)</f>
        <v>18000</v>
      </c>
    </row>
    <row r="122" spans="2:6" x14ac:dyDescent="0.2">
      <c r="B122" s="3" t="s">
        <v>6</v>
      </c>
      <c r="C122" s="4"/>
      <c r="D122" s="10" t="s">
        <v>28</v>
      </c>
      <c r="E122" s="3"/>
      <c r="F122" s="5" t="s">
        <v>7</v>
      </c>
    </row>
    <row r="123" spans="2:6" x14ac:dyDescent="0.2">
      <c r="B123" t="s">
        <v>25</v>
      </c>
      <c r="C123" s="6">
        <f>C20</f>
        <v>37600</v>
      </c>
      <c r="E123" t="s">
        <v>74</v>
      </c>
      <c r="F123" s="2">
        <f>C88</f>
        <v>91600</v>
      </c>
    </row>
    <row r="124" spans="2:6" x14ac:dyDescent="0.2">
      <c r="B124" t="s">
        <v>10</v>
      </c>
      <c r="C124" s="8">
        <f>F75</f>
        <v>67200</v>
      </c>
      <c r="E124" t="s">
        <v>91</v>
      </c>
      <c r="F124" s="2">
        <f>C81</f>
        <v>13200</v>
      </c>
    </row>
    <row r="125" spans="2:6" x14ac:dyDescent="0.2">
      <c r="C125" s="8"/>
    </row>
    <row r="126" spans="2:6" x14ac:dyDescent="0.2">
      <c r="C126" s="7"/>
      <c r="F126" s="4"/>
    </row>
    <row r="127" spans="2:6" x14ac:dyDescent="0.2">
      <c r="C127" s="8">
        <f>SUM(C123:C126)</f>
        <v>104800</v>
      </c>
      <c r="F127" s="2">
        <f>SUM(F123:F126)</f>
        <v>104800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0292-6887-4348-B3E3-393711E409FD}">
  <dimension ref="A1:F107"/>
  <sheetViews>
    <sheetView topLeftCell="A40" zoomScale="70" zoomScaleNormal="70" workbookViewId="0">
      <selection activeCell="F107" activeCellId="1" sqref="C107 F107"/>
    </sheetView>
  </sheetViews>
  <sheetFormatPr baseColWidth="10" defaultRowHeight="14.25" x14ac:dyDescent="0.2"/>
  <cols>
    <col min="1" max="1" width="4.75" customWidth="1"/>
    <col min="2" max="2" width="25.75" customWidth="1"/>
    <col min="3" max="3" width="11" style="2"/>
    <col min="4" max="4" width="0.25" customWidth="1"/>
    <col min="5" max="5" width="25.75" customWidth="1"/>
    <col min="6" max="6" width="11" style="2"/>
  </cols>
  <sheetData>
    <row r="1" spans="1:6" ht="15" x14ac:dyDescent="0.25">
      <c r="A1" s="1" t="s">
        <v>5</v>
      </c>
    </row>
    <row r="2" spans="1:6" x14ac:dyDescent="0.2">
      <c r="B2" s="3" t="s">
        <v>41</v>
      </c>
      <c r="C2" s="4"/>
      <c r="D2" s="3"/>
      <c r="E2" s="3"/>
      <c r="F2" s="5" t="s">
        <v>42</v>
      </c>
    </row>
    <row r="3" spans="1:6" x14ac:dyDescent="0.2">
      <c r="B3" t="s">
        <v>43</v>
      </c>
      <c r="C3" s="6">
        <v>40000</v>
      </c>
      <c r="E3" t="s">
        <v>9</v>
      </c>
      <c r="F3" s="2">
        <v>70000</v>
      </c>
    </row>
    <row r="4" spans="1:6" x14ac:dyDescent="0.2">
      <c r="B4" t="s">
        <v>10</v>
      </c>
      <c r="C4" s="7">
        <v>30000</v>
      </c>
      <c r="F4" s="4"/>
    </row>
    <row r="5" spans="1:6" x14ac:dyDescent="0.2">
      <c r="C5" s="8">
        <f>SUM(C3:C4)</f>
        <v>70000</v>
      </c>
      <c r="F5" s="2">
        <f>SUM(F3:F4)</f>
        <v>70000</v>
      </c>
    </row>
    <row r="7" spans="1:6" ht="15" x14ac:dyDescent="0.25">
      <c r="A7" s="1" t="s">
        <v>11</v>
      </c>
    </row>
    <row r="8" spans="1:6" x14ac:dyDescent="0.2">
      <c r="A8" s="9" t="s">
        <v>12</v>
      </c>
      <c r="B8" t="s">
        <v>44</v>
      </c>
      <c r="C8" s="2">
        <f>F8/1.1</f>
        <v>6499.9999999999991</v>
      </c>
      <c r="E8" t="s">
        <v>10</v>
      </c>
      <c r="F8" s="2">
        <v>7150</v>
      </c>
    </row>
    <row r="9" spans="1:6" x14ac:dyDescent="0.2">
      <c r="A9" s="9"/>
      <c r="B9" t="s">
        <v>90</v>
      </c>
      <c r="C9" s="2">
        <f>C8*0.1</f>
        <v>650</v>
      </c>
    </row>
    <row r="10" spans="1:6" x14ac:dyDescent="0.2">
      <c r="A10" s="9" t="s">
        <v>16</v>
      </c>
      <c r="B10" t="s">
        <v>45</v>
      </c>
      <c r="C10" s="2">
        <v>18000</v>
      </c>
      <c r="E10" t="s">
        <v>43</v>
      </c>
      <c r="F10" s="2">
        <f>C10</f>
        <v>18000</v>
      </c>
    </row>
    <row r="11" spans="1:6" x14ac:dyDescent="0.2">
      <c r="A11" s="9" t="s">
        <v>18</v>
      </c>
      <c r="B11" t="s">
        <v>46</v>
      </c>
      <c r="C11" s="2">
        <v>1500</v>
      </c>
      <c r="E11" t="s">
        <v>44</v>
      </c>
      <c r="F11" s="2">
        <f>C11</f>
        <v>1500</v>
      </c>
    </row>
    <row r="12" spans="1:6" x14ac:dyDescent="0.2">
      <c r="A12" s="9" t="s">
        <v>21</v>
      </c>
      <c r="B12" t="s">
        <v>43</v>
      </c>
      <c r="C12" s="2">
        <v>11000</v>
      </c>
      <c r="E12" t="s">
        <v>10</v>
      </c>
      <c r="F12" s="2">
        <f>C12+C13</f>
        <v>12100</v>
      </c>
    </row>
    <row r="13" spans="1:6" x14ac:dyDescent="0.2">
      <c r="A13" s="9"/>
      <c r="B13" t="s">
        <v>90</v>
      </c>
      <c r="C13" s="2">
        <f>0.1*C12</f>
        <v>1100</v>
      </c>
    </row>
    <row r="14" spans="1:6" x14ac:dyDescent="0.2">
      <c r="A14" s="9" t="s">
        <v>47</v>
      </c>
      <c r="B14" t="s">
        <v>112</v>
      </c>
      <c r="C14" s="2">
        <v>32000</v>
      </c>
      <c r="E14" t="s">
        <v>43</v>
      </c>
      <c r="F14" s="2">
        <f>C14</f>
        <v>32000</v>
      </c>
    </row>
    <row r="15" spans="1:6" x14ac:dyDescent="0.2">
      <c r="A15" s="9" t="s">
        <v>48</v>
      </c>
      <c r="B15" t="s">
        <v>10</v>
      </c>
      <c r="C15" s="2">
        <f>F15+F16</f>
        <v>77000</v>
      </c>
      <c r="E15" t="s">
        <v>49</v>
      </c>
      <c r="F15" s="2">
        <f>500*140</f>
        <v>70000</v>
      </c>
    </row>
    <row r="16" spans="1:6" x14ac:dyDescent="0.2">
      <c r="A16" s="9"/>
      <c r="E16" t="s">
        <v>55</v>
      </c>
      <c r="F16" s="2">
        <f>0.1*F15</f>
        <v>7000</v>
      </c>
    </row>
    <row r="18" spans="2:6" x14ac:dyDescent="0.2">
      <c r="B18" s="3" t="s">
        <v>6</v>
      </c>
      <c r="C18" s="4"/>
      <c r="D18" s="10" t="s">
        <v>43</v>
      </c>
      <c r="E18" s="3"/>
      <c r="F18" s="5" t="s">
        <v>7</v>
      </c>
    </row>
    <row r="19" spans="2:6" x14ac:dyDescent="0.2">
      <c r="B19" s="16" t="s">
        <v>92</v>
      </c>
      <c r="C19" s="6">
        <f>C3</f>
        <v>40000</v>
      </c>
      <c r="E19" s="16" t="s">
        <v>16</v>
      </c>
      <c r="F19" s="2">
        <f>F10</f>
        <v>18000</v>
      </c>
    </row>
    <row r="20" spans="2:6" x14ac:dyDescent="0.2">
      <c r="B20" s="16" t="s">
        <v>21</v>
      </c>
      <c r="C20" s="8">
        <f>C12</f>
        <v>11000</v>
      </c>
      <c r="E20" s="16" t="s">
        <v>47</v>
      </c>
      <c r="F20" s="2">
        <f>F14</f>
        <v>32000</v>
      </c>
    </row>
    <row r="21" spans="2:6" x14ac:dyDescent="0.2">
      <c r="C21" s="8"/>
      <c r="E21" s="15" t="s">
        <v>28</v>
      </c>
      <c r="F21" s="2">
        <v>1000</v>
      </c>
    </row>
    <row r="22" spans="2:6" x14ac:dyDescent="0.2">
      <c r="C22" s="7"/>
      <c r="F22" s="4"/>
    </row>
    <row r="23" spans="2:6" x14ac:dyDescent="0.2">
      <c r="C23" s="8">
        <f>SUM(C19:C22)</f>
        <v>51000</v>
      </c>
      <c r="F23" s="2">
        <f>SUM(F19:F22)</f>
        <v>51000</v>
      </c>
    </row>
    <row r="25" spans="2:6" x14ac:dyDescent="0.2">
      <c r="B25" s="3" t="s">
        <v>6</v>
      </c>
      <c r="C25" s="4"/>
      <c r="D25" s="10" t="s">
        <v>44</v>
      </c>
      <c r="E25" s="3"/>
      <c r="F25" s="5" t="s">
        <v>7</v>
      </c>
    </row>
    <row r="26" spans="2:6" x14ac:dyDescent="0.2">
      <c r="B26" s="9" t="s">
        <v>12</v>
      </c>
      <c r="C26" s="6">
        <f>C8</f>
        <v>6499.9999999999991</v>
      </c>
      <c r="E26" s="9" t="s">
        <v>18</v>
      </c>
      <c r="F26" s="2">
        <f>F11</f>
        <v>1500</v>
      </c>
    </row>
    <row r="27" spans="2:6" x14ac:dyDescent="0.2">
      <c r="B27" s="9"/>
      <c r="C27" s="8"/>
      <c r="E27" t="s">
        <v>28</v>
      </c>
      <c r="F27" s="2">
        <v>5000</v>
      </c>
    </row>
    <row r="28" spans="2:6" x14ac:dyDescent="0.2">
      <c r="C28" s="8"/>
    </row>
    <row r="29" spans="2:6" x14ac:dyDescent="0.2">
      <c r="C29" s="7"/>
      <c r="F29" s="4"/>
    </row>
    <row r="30" spans="2:6" x14ac:dyDescent="0.2">
      <c r="C30" s="8">
        <f>SUM(C26:C29)</f>
        <v>6499.9999999999991</v>
      </c>
      <c r="F30" s="2">
        <f>SUM(F26:F29)</f>
        <v>6500</v>
      </c>
    </row>
    <row r="32" spans="2:6" x14ac:dyDescent="0.2">
      <c r="B32" s="3" t="s">
        <v>6</v>
      </c>
      <c r="C32" s="4"/>
      <c r="D32" s="10" t="s">
        <v>10</v>
      </c>
      <c r="E32" s="3"/>
      <c r="F32" s="5" t="s">
        <v>7</v>
      </c>
    </row>
    <row r="33" spans="2:6" x14ac:dyDescent="0.2">
      <c r="B33" t="s">
        <v>92</v>
      </c>
      <c r="C33" s="6">
        <f>C4</f>
        <v>30000</v>
      </c>
      <c r="E33" s="9" t="s">
        <v>12</v>
      </c>
      <c r="F33" s="2">
        <f>F8</f>
        <v>7150</v>
      </c>
    </row>
    <row r="34" spans="2:6" x14ac:dyDescent="0.2">
      <c r="B34" s="9" t="s">
        <v>48</v>
      </c>
      <c r="C34" s="8">
        <f>C15</f>
        <v>77000</v>
      </c>
      <c r="E34" s="9" t="s">
        <v>21</v>
      </c>
      <c r="F34" s="2">
        <f>F12</f>
        <v>12100</v>
      </c>
    </row>
    <row r="35" spans="2:6" x14ac:dyDescent="0.2">
      <c r="C35" s="8"/>
      <c r="E35" t="s">
        <v>28</v>
      </c>
      <c r="F35" s="2">
        <v>87750</v>
      </c>
    </row>
    <row r="36" spans="2:6" x14ac:dyDescent="0.2">
      <c r="C36" s="7"/>
      <c r="F36" s="4"/>
    </row>
    <row r="37" spans="2:6" x14ac:dyDescent="0.2">
      <c r="C37" s="8">
        <f>SUM(C33:C36)</f>
        <v>107000</v>
      </c>
      <c r="F37" s="2">
        <f>SUM(F33:F36)</f>
        <v>107000</v>
      </c>
    </row>
    <row r="39" spans="2:6" x14ac:dyDescent="0.2">
      <c r="B39" s="3" t="s">
        <v>6</v>
      </c>
      <c r="C39" s="17"/>
      <c r="D39" s="18" t="s">
        <v>9</v>
      </c>
      <c r="E39" s="19"/>
      <c r="F39" s="5" t="s">
        <v>7</v>
      </c>
    </row>
    <row r="40" spans="2:6" x14ac:dyDescent="0.2">
      <c r="B40" s="9" t="s">
        <v>28</v>
      </c>
      <c r="C40" s="6">
        <v>88500</v>
      </c>
      <c r="E40" t="s">
        <v>92</v>
      </c>
      <c r="F40" s="2">
        <f>F3</f>
        <v>70000</v>
      </c>
    </row>
    <row r="41" spans="2:6" x14ac:dyDescent="0.2">
      <c r="C41" s="8"/>
      <c r="E41" t="s">
        <v>94</v>
      </c>
      <c r="F41" s="2">
        <f>C98</f>
        <v>18500</v>
      </c>
    </row>
    <row r="42" spans="2:6" x14ac:dyDescent="0.2">
      <c r="C42" s="8"/>
    </row>
    <row r="43" spans="2:6" x14ac:dyDescent="0.2">
      <c r="C43" s="7"/>
      <c r="F43" s="4"/>
    </row>
    <row r="44" spans="2:6" x14ac:dyDescent="0.2">
      <c r="C44" s="8">
        <f>SUM(C40:C43)</f>
        <v>88500</v>
      </c>
      <c r="F44" s="2">
        <f>SUM(F40:F43)</f>
        <v>88500</v>
      </c>
    </row>
    <row r="46" spans="2:6" x14ac:dyDescent="0.2">
      <c r="B46" s="3" t="s">
        <v>6</v>
      </c>
      <c r="C46" s="4"/>
      <c r="D46" s="10" t="s">
        <v>15</v>
      </c>
      <c r="E46" s="3"/>
      <c r="F46" s="5" t="s">
        <v>7</v>
      </c>
    </row>
    <row r="47" spans="2:6" x14ac:dyDescent="0.2">
      <c r="B47" s="9" t="s">
        <v>12</v>
      </c>
      <c r="C47" s="6">
        <f>C9</f>
        <v>650</v>
      </c>
      <c r="E47" t="s">
        <v>114</v>
      </c>
      <c r="F47" s="2">
        <v>1750</v>
      </c>
    </row>
    <row r="48" spans="2:6" x14ac:dyDescent="0.2">
      <c r="B48" s="9" t="s">
        <v>113</v>
      </c>
      <c r="C48" s="8">
        <f>C13</f>
        <v>1100</v>
      </c>
    </row>
    <row r="49" spans="2:6" x14ac:dyDescent="0.2">
      <c r="C49" s="8"/>
    </row>
    <row r="50" spans="2:6" x14ac:dyDescent="0.2">
      <c r="C50" s="7"/>
      <c r="F50" s="4"/>
    </row>
    <row r="51" spans="2:6" x14ac:dyDescent="0.2">
      <c r="C51" s="8">
        <f>SUM(C47:C50)</f>
        <v>1750</v>
      </c>
      <c r="F51" s="2">
        <f>SUM(F47:F50)</f>
        <v>1750</v>
      </c>
    </row>
    <row r="53" spans="2:6" x14ac:dyDescent="0.2">
      <c r="B53" s="3" t="s">
        <v>6</v>
      </c>
      <c r="C53" s="4"/>
      <c r="D53" s="10" t="s">
        <v>20</v>
      </c>
      <c r="E53" s="3"/>
      <c r="F53" s="5" t="s">
        <v>7</v>
      </c>
    </row>
    <row r="54" spans="2:6" x14ac:dyDescent="0.2">
      <c r="B54" t="s">
        <v>114</v>
      </c>
      <c r="C54" s="6">
        <v>7000</v>
      </c>
      <c r="E54" s="9" t="s">
        <v>48</v>
      </c>
      <c r="F54" s="2">
        <f>F16</f>
        <v>7000</v>
      </c>
    </row>
    <row r="55" spans="2:6" x14ac:dyDescent="0.2">
      <c r="C55" s="8"/>
    </row>
    <row r="56" spans="2:6" x14ac:dyDescent="0.2">
      <c r="C56" s="8"/>
    </row>
    <row r="57" spans="2:6" x14ac:dyDescent="0.2">
      <c r="C57" s="7"/>
      <c r="F57" s="4"/>
    </row>
    <row r="58" spans="2:6" x14ac:dyDescent="0.2">
      <c r="C58" s="8">
        <f>SUM(C54:C57)</f>
        <v>7000</v>
      </c>
      <c r="F58" s="2">
        <f>SUM(F54:F57)</f>
        <v>7000</v>
      </c>
    </row>
    <row r="60" spans="2:6" x14ac:dyDescent="0.2">
      <c r="B60" s="3" t="s">
        <v>6</v>
      </c>
      <c r="C60" s="4"/>
      <c r="D60" s="10" t="s">
        <v>45</v>
      </c>
      <c r="E60" s="3"/>
      <c r="F60" s="5" t="s">
        <v>7</v>
      </c>
    </row>
    <row r="61" spans="2:6" x14ac:dyDescent="0.2">
      <c r="B61" s="9" t="s">
        <v>16</v>
      </c>
      <c r="C61" s="6">
        <f>C10</f>
        <v>18000</v>
      </c>
      <c r="E61" t="s">
        <v>40</v>
      </c>
      <c r="F61" s="2">
        <v>50000</v>
      </c>
    </row>
    <row r="62" spans="2:6" x14ac:dyDescent="0.2">
      <c r="B62" s="9" t="s">
        <v>47</v>
      </c>
      <c r="C62" s="8">
        <f>C14</f>
        <v>32000</v>
      </c>
    </row>
    <row r="63" spans="2:6" x14ac:dyDescent="0.2">
      <c r="C63" s="8"/>
    </row>
    <row r="64" spans="2:6" x14ac:dyDescent="0.2">
      <c r="C64" s="7"/>
      <c r="F64" s="4"/>
    </row>
    <row r="65" spans="2:6" x14ac:dyDescent="0.2">
      <c r="C65" s="8">
        <f>SUM(C61:C64)</f>
        <v>50000</v>
      </c>
      <c r="F65" s="2">
        <f>SUM(F61:F64)</f>
        <v>50000</v>
      </c>
    </row>
    <row r="67" spans="2:6" x14ac:dyDescent="0.2">
      <c r="B67" s="3" t="s">
        <v>6</v>
      </c>
      <c r="C67" s="4"/>
      <c r="D67" s="10" t="s">
        <v>46</v>
      </c>
      <c r="E67" s="3"/>
      <c r="F67" s="5" t="s">
        <v>7</v>
      </c>
    </row>
    <row r="68" spans="2:6" x14ac:dyDescent="0.2">
      <c r="B68" s="9" t="s">
        <v>18</v>
      </c>
      <c r="C68" s="6">
        <f>C11</f>
        <v>1500</v>
      </c>
      <c r="E68" t="s">
        <v>40</v>
      </c>
      <c r="F68" s="2">
        <v>1500</v>
      </c>
    </row>
    <row r="69" spans="2:6" x14ac:dyDescent="0.2">
      <c r="C69" s="8"/>
    </row>
    <row r="70" spans="2:6" x14ac:dyDescent="0.2">
      <c r="C70" s="8"/>
    </row>
    <row r="71" spans="2:6" x14ac:dyDescent="0.2">
      <c r="C71" s="7"/>
      <c r="F71" s="4"/>
    </row>
    <row r="72" spans="2:6" x14ac:dyDescent="0.2">
      <c r="C72" s="8">
        <f>SUM(C68:C71)</f>
        <v>1500</v>
      </c>
      <c r="F72" s="2">
        <f>SUM(F68:F71)</f>
        <v>1500</v>
      </c>
    </row>
    <row r="74" spans="2:6" x14ac:dyDescent="0.2">
      <c r="B74" s="3" t="s">
        <v>6</v>
      </c>
      <c r="C74" s="4"/>
      <c r="D74" s="10" t="s">
        <v>49</v>
      </c>
      <c r="E74" s="3"/>
      <c r="F74" s="5" t="s">
        <v>7</v>
      </c>
    </row>
    <row r="75" spans="2:6" x14ac:dyDescent="0.2">
      <c r="B75" t="s">
        <v>40</v>
      </c>
      <c r="C75" s="6">
        <v>70000</v>
      </c>
      <c r="E75" s="9" t="s">
        <v>48</v>
      </c>
      <c r="F75" s="2">
        <f>F15</f>
        <v>70000</v>
      </c>
    </row>
    <row r="76" spans="2:6" x14ac:dyDescent="0.2">
      <c r="C76" s="8"/>
    </row>
    <row r="77" spans="2:6" x14ac:dyDescent="0.2">
      <c r="C77" s="8"/>
    </row>
    <row r="78" spans="2:6" x14ac:dyDescent="0.2">
      <c r="C78" s="7"/>
      <c r="F78" s="4"/>
    </row>
    <row r="79" spans="2:6" x14ac:dyDescent="0.2">
      <c r="C79" s="8">
        <f>SUM(C75:C78)</f>
        <v>70000</v>
      </c>
      <c r="F79" s="2">
        <f>SUM(F75:F78)</f>
        <v>70000</v>
      </c>
    </row>
    <row r="81" spans="2:6" x14ac:dyDescent="0.2">
      <c r="B81" s="3" t="s">
        <v>6</v>
      </c>
      <c r="C81" s="4"/>
      <c r="D81" s="10" t="s">
        <v>50</v>
      </c>
      <c r="E81" s="3"/>
      <c r="F81" s="5" t="s">
        <v>7</v>
      </c>
    </row>
    <row r="82" spans="2:6" x14ac:dyDescent="0.2">
      <c r="B82" t="s">
        <v>90</v>
      </c>
      <c r="C82" s="6">
        <f>F47</f>
        <v>1750</v>
      </c>
      <c r="E82" t="s">
        <v>55</v>
      </c>
      <c r="F82" s="2">
        <f>C54</f>
        <v>7000</v>
      </c>
    </row>
    <row r="83" spans="2:6" x14ac:dyDescent="0.2">
      <c r="B83" t="s">
        <v>99</v>
      </c>
      <c r="C83" s="8">
        <v>5250</v>
      </c>
    </row>
    <row r="84" spans="2:6" x14ac:dyDescent="0.2">
      <c r="C84" s="8"/>
    </row>
    <row r="85" spans="2:6" x14ac:dyDescent="0.2">
      <c r="C85" s="7"/>
      <c r="F85" s="4"/>
    </row>
    <row r="86" spans="2:6" x14ac:dyDescent="0.2">
      <c r="C86" s="8">
        <f>SUM(C82:C85)</f>
        <v>7000</v>
      </c>
      <c r="F86" s="2">
        <f>SUM(F82:F85)</f>
        <v>7000</v>
      </c>
    </row>
    <row r="88" spans="2:6" x14ac:dyDescent="0.2">
      <c r="B88" s="3" t="s">
        <v>6</v>
      </c>
      <c r="C88" s="4"/>
      <c r="D88" s="10" t="s">
        <v>51</v>
      </c>
      <c r="E88" s="3"/>
      <c r="F88" s="5" t="s">
        <v>7</v>
      </c>
    </row>
    <row r="89" spans="2:6" x14ac:dyDescent="0.2">
      <c r="B89" t="s">
        <v>28</v>
      </c>
      <c r="C89" s="6">
        <v>5250</v>
      </c>
      <c r="E89" t="s">
        <v>96</v>
      </c>
      <c r="F89" s="2">
        <f>C83</f>
        <v>5250</v>
      </c>
    </row>
    <row r="90" spans="2:6" x14ac:dyDescent="0.2">
      <c r="C90" s="8"/>
    </row>
    <row r="91" spans="2:6" x14ac:dyDescent="0.2">
      <c r="C91" s="8"/>
    </row>
    <row r="92" spans="2:6" x14ac:dyDescent="0.2">
      <c r="C92" s="7"/>
      <c r="F92" s="4"/>
    </row>
    <row r="93" spans="2:6" x14ac:dyDescent="0.2">
      <c r="C93" s="8">
        <f>SUM(C89:C92)</f>
        <v>5250</v>
      </c>
      <c r="F93" s="2">
        <f>SUM(F89:F92)</f>
        <v>5250</v>
      </c>
    </row>
    <row r="95" spans="2:6" x14ac:dyDescent="0.2">
      <c r="B95" s="3" t="s">
        <v>6</v>
      </c>
      <c r="C95" s="4"/>
      <c r="D95" s="10" t="s">
        <v>33</v>
      </c>
      <c r="E95" s="3"/>
      <c r="F95" s="5" t="s">
        <v>7</v>
      </c>
    </row>
    <row r="96" spans="2:6" x14ac:dyDescent="0.2">
      <c r="B96" t="s">
        <v>45</v>
      </c>
      <c r="C96" s="6">
        <f>F61</f>
        <v>50000</v>
      </c>
      <c r="E96" t="s">
        <v>49</v>
      </c>
      <c r="F96" s="2">
        <f>C75</f>
        <v>70000</v>
      </c>
    </row>
    <row r="97" spans="2:6" x14ac:dyDescent="0.2">
      <c r="B97" t="s">
        <v>46</v>
      </c>
      <c r="C97" s="8">
        <f>F68</f>
        <v>1500</v>
      </c>
    </row>
    <row r="98" spans="2:6" x14ac:dyDescent="0.2">
      <c r="B98" t="s">
        <v>94</v>
      </c>
      <c r="C98" s="8">
        <v>18500</v>
      </c>
    </row>
    <row r="99" spans="2:6" x14ac:dyDescent="0.2">
      <c r="C99" s="7"/>
      <c r="F99" s="4"/>
    </row>
    <row r="100" spans="2:6" x14ac:dyDescent="0.2">
      <c r="C100" s="8">
        <f>SUM(C96:C99)</f>
        <v>70000</v>
      </c>
      <c r="F100" s="2">
        <f>SUM(F96:F99)</f>
        <v>70000</v>
      </c>
    </row>
    <row r="102" spans="2:6" x14ac:dyDescent="0.2">
      <c r="B102" s="3" t="s">
        <v>6</v>
      </c>
      <c r="C102" s="4"/>
      <c r="D102" s="10" t="s">
        <v>28</v>
      </c>
      <c r="E102" s="3"/>
      <c r="F102" s="5" t="s">
        <v>7</v>
      </c>
    </row>
    <row r="103" spans="2:6" x14ac:dyDescent="0.2">
      <c r="B103" t="s">
        <v>43</v>
      </c>
      <c r="C103" s="6">
        <f>F21</f>
        <v>1000</v>
      </c>
      <c r="E103" t="s">
        <v>74</v>
      </c>
      <c r="F103" s="2">
        <f>C40</f>
        <v>88500</v>
      </c>
    </row>
    <row r="104" spans="2:6" x14ac:dyDescent="0.2">
      <c r="B104" t="s">
        <v>44</v>
      </c>
      <c r="C104" s="8">
        <f>F27</f>
        <v>5000</v>
      </c>
      <c r="E104" t="s">
        <v>52</v>
      </c>
      <c r="F104" s="2">
        <f>C83</f>
        <v>5250</v>
      </c>
    </row>
    <row r="105" spans="2:6" x14ac:dyDescent="0.2">
      <c r="B105" t="s">
        <v>10</v>
      </c>
      <c r="C105" s="8">
        <f>F35</f>
        <v>87750</v>
      </c>
    </row>
    <row r="106" spans="2:6" x14ac:dyDescent="0.2">
      <c r="C106" s="7"/>
      <c r="F106" s="4"/>
    </row>
    <row r="107" spans="2:6" x14ac:dyDescent="0.2">
      <c r="C107" s="8">
        <f>SUM(C103:C106)</f>
        <v>93750</v>
      </c>
      <c r="F107" s="2">
        <f>SUM(F103:F106)</f>
        <v>93750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E306-1519-46E0-93AF-1CAED389E039}">
  <dimension ref="A1:F107"/>
  <sheetViews>
    <sheetView zoomScale="70" zoomScaleNormal="70" workbookViewId="0">
      <selection activeCell="B10" sqref="B10:F10"/>
    </sheetView>
  </sheetViews>
  <sheetFormatPr baseColWidth="10" defaultRowHeight="14.25" x14ac:dyDescent="0.2"/>
  <cols>
    <col min="1" max="1" width="4.75" customWidth="1"/>
    <col min="2" max="2" width="25.75" customWidth="1"/>
    <col min="3" max="3" width="11" style="2"/>
    <col min="4" max="4" width="0.25" customWidth="1"/>
    <col min="5" max="5" width="25.75" customWidth="1"/>
    <col min="6" max="6" width="11" style="2"/>
  </cols>
  <sheetData>
    <row r="1" spans="1:6" ht="15" x14ac:dyDescent="0.25">
      <c r="A1" s="1" t="s">
        <v>5</v>
      </c>
    </row>
    <row r="2" spans="1:6" x14ac:dyDescent="0.2">
      <c r="B2" s="3" t="s">
        <v>41</v>
      </c>
      <c r="C2" s="4"/>
      <c r="D2" s="3"/>
      <c r="E2" s="3"/>
      <c r="F2" s="5" t="s">
        <v>42</v>
      </c>
    </row>
    <row r="3" spans="1:6" x14ac:dyDescent="0.2">
      <c r="B3" t="s">
        <v>43</v>
      </c>
      <c r="C3" s="6">
        <v>40000</v>
      </c>
      <c r="E3" t="s">
        <v>9</v>
      </c>
      <c r="F3" s="2">
        <v>70000</v>
      </c>
    </row>
    <row r="4" spans="1:6" x14ac:dyDescent="0.2">
      <c r="B4" t="s">
        <v>10</v>
      </c>
      <c r="C4" s="7">
        <v>30000</v>
      </c>
      <c r="F4" s="4"/>
    </row>
    <row r="5" spans="1:6" x14ac:dyDescent="0.2">
      <c r="C5" s="8">
        <f>SUM(C3:C4)</f>
        <v>70000</v>
      </c>
      <c r="F5" s="2">
        <f>SUM(F3:F4)</f>
        <v>70000</v>
      </c>
    </row>
    <row r="7" spans="1:6" ht="15" x14ac:dyDescent="0.25">
      <c r="A7" s="1" t="s">
        <v>11</v>
      </c>
    </row>
    <row r="8" spans="1:6" x14ac:dyDescent="0.2">
      <c r="A8" s="9" t="s">
        <v>12</v>
      </c>
      <c r="B8" t="s">
        <v>44</v>
      </c>
      <c r="C8" s="2">
        <f>7150/1.1</f>
        <v>6499.9999999999991</v>
      </c>
      <c r="E8" t="s">
        <v>10</v>
      </c>
      <c r="F8" s="2">
        <f>C8+C9</f>
        <v>7149.9999999999991</v>
      </c>
    </row>
    <row r="9" spans="1:6" x14ac:dyDescent="0.2">
      <c r="A9" s="9"/>
      <c r="B9" t="s">
        <v>90</v>
      </c>
      <c r="C9" s="2">
        <f>0.1*C8</f>
        <v>650</v>
      </c>
    </row>
    <row r="10" spans="1:6" x14ac:dyDescent="0.2">
      <c r="A10" s="9" t="s">
        <v>16</v>
      </c>
      <c r="B10" t="s">
        <v>45</v>
      </c>
      <c r="C10" s="2">
        <v>18000</v>
      </c>
      <c r="E10" t="s">
        <v>43</v>
      </c>
      <c r="F10" s="2">
        <f>C10</f>
        <v>18000</v>
      </c>
    </row>
    <row r="11" spans="1:6" x14ac:dyDescent="0.2">
      <c r="A11" s="9" t="s">
        <v>18</v>
      </c>
      <c r="B11" t="s">
        <v>46</v>
      </c>
      <c r="C11" s="2">
        <v>1500</v>
      </c>
      <c r="E11" t="s">
        <v>44</v>
      </c>
      <c r="F11" s="2">
        <f>C11</f>
        <v>1500</v>
      </c>
    </row>
    <row r="12" spans="1:6" x14ac:dyDescent="0.2">
      <c r="A12" s="9" t="s">
        <v>21</v>
      </c>
      <c r="B12" t="s">
        <v>43</v>
      </c>
      <c r="C12" s="2">
        <v>11000</v>
      </c>
      <c r="E12" t="s">
        <v>10</v>
      </c>
      <c r="F12" s="2">
        <f>C12+C13</f>
        <v>12100</v>
      </c>
    </row>
    <row r="13" spans="1:6" x14ac:dyDescent="0.2">
      <c r="A13" s="9"/>
      <c r="B13" t="s">
        <v>90</v>
      </c>
      <c r="C13" s="2">
        <f>C12*0.1</f>
        <v>1100</v>
      </c>
    </row>
    <row r="14" spans="1:6" x14ac:dyDescent="0.2">
      <c r="A14" s="9" t="s">
        <v>47</v>
      </c>
      <c r="B14" t="s">
        <v>45</v>
      </c>
      <c r="C14" s="2">
        <v>32000</v>
      </c>
      <c r="E14" t="s">
        <v>43</v>
      </c>
      <c r="F14" s="2">
        <f>C14</f>
        <v>32000</v>
      </c>
    </row>
    <row r="15" spans="1:6" x14ac:dyDescent="0.2">
      <c r="A15" s="9" t="s">
        <v>48</v>
      </c>
      <c r="B15" t="s">
        <v>10</v>
      </c>
      <c r="C15" s="2">
        <f>F15+F16</f>
        <v>77000</v>
      </c>
      <c r="E15" t="s">
        <v>49</v>
      </c>
      <c r="F15" s="2">
        <f>500*140</f>
        <v>70000</v>
      </c>
    </row>
    <row r="16" spans="1:6" x14ac:dyDescent="0.2">
      <c r="A16" s="9"/>
      <c r="E16" t="s">
        <v>55</v>
      </c>
      <c r="F16" s="2">
        <f>F15*0.1</f>
        <v>7000</v>
      </c>
    </row>
    <row r="18" spans="2:6" x14ac:dyDescent="0.2">
      <c r="B18" s="3" t="s">
        <v>6</v>
      </c>
      <c r="C18" s="4"/>
      <c r="D18" s="10" t="s">
        <v>43</v>
      </c>
      <c r="E18" s="3"/>
      <c r="F18" s="5" t="s">
        <v>7</v>
      </c>
    </row>
    <row r="19" spans="2:6" x14ac:dyDescent="0.2">
      <c r="B19" s="16" t="s">
        <v>92</v>
      </c>
      <c r="C19" s="6">
        <f>C3</f>
        <v>40000</v>
      </c>
      <c r="E19" s="16" t="s">
        <v>16</v>
      </c>
      <c r="F19" s="2">
        <f>F10</f>
        <v>18000</v>
      </c>
    </row>
    <row r="20" spans="2:6" x14ac:dyDescent="0.2">
      <c r="B20" s="16" t="s">
        <v>21</v>
      </c>
      <c r="C20" s="8">
        <f>C12</f>
        <v>11000</v>
      </c>
      <c r="E20" s="16" t="s">
        <v>47</v>
      </c>
      <c r="F20" s="2">
        <f>F14</f>
        <v>32000</v>
      </c>
    </row>
    <row r="21" spans="2:6" x14ac:dyDescent="0.2">
      <c r="C21" s="8"/>
      <c r="E21" s="15" t="s">
        <v>28</v>
      </c>
      <c r="F21" s="2">
        <v>1000</v>
      </c>
    </row>
    <row r="22" spans="2:6" x14ac:dyDescent="0.2">
      <c r="C22" s="7"/>
      <c r="F22" s="4"/>
    </row>
    <row r="23" spans="2:6" x14ac:dyDescent="0.2">
      <c r="C23" s="8">
        <f>SUM(C19:C22)</f>
        <v>51000</v>
      </c>
      <c r="F23" s="2">
        <f>SUM(F19:F22)</f>
        <v>51000</v>
      </c>
    </row>
    <row r="25" spans="2:6" x14ac:dyDescent="0.2">
      <c r="B25" s="3" t="s">
        <v>6</v>
      </c>
      <c r="C25" s="4"/>
      <c r="D25" s="10" t="s">
        <v>44</v>
      </c>
      <c r="E25" s="3"/>
      <c r="F25" s="5" t="s">
        <v>7</v>
      </c>
    </row>
    <row r="26" spans="2:6" x14ac:dyDescent="0.2">
      <c r="B26" s="9" t="s">
        <v>12</v>
      </c>
      <c r="C26" s="6">
        <f>C8</f>
        <v>6499.9999999999991</v>
      </c>
      <c r="E26" s="9" t="s">
        <v>18</v>
      </c>
      <c r="F26" s="2">
        <f>F11</f>
        <v>1500</v>
      </c>
    </row>
    <row r="27" spans="2:6" x14ac:dyDescent="0.2">
      <c r="B27" s="9"/>
      <c r="C27" s="8"/>
      <c r="E27" t="s">
        <v>28</v>
      </c>
      <c r="F27" s="2">
        <v>5000</v>
      </c>
    </row>
    <row r="28" spans="2:6" x14ac:dyDescent="0.2">
      <c r="C28" s="8"/>
    </row>
    <row r="29" spans="2:6" x14ac:dyDescent="0.2">
      <c r="C29" s="7"/>
      <c r="F29" s="4"/>
    </row>
    <row r="30" spans="2:6" x14ac:dyDescent="0.2">
      <c r="C30" s="8">
        <f>SUM(C26:C29)</f>
        <v>6499.9999999999991</v>
      </c>
      <c r="F30" s="2">
        <f>SUM(F26:F29)</f>
        <v>6500</v>
      </c>
    </row>
    <row r="32" spans="2:6" x14ac:dyDescent="0.2">
      <c r="B32" s="3" t="s">
        <v>6</v>
      </c>
      <c r="C32" s="4"/>
      <c r="D32" s="10" t="s">
        <v>10</v>
      </c>
      <c r="E32" s="3"/>
      <c r="F32" s="5" t="s">
        <v>7</v>
      </c>
    </row>
    <row r="33" spans="2:6" x14ac:dyDescent="0.2">
      <c r="B33" t="s">
        <v>92</v>
      </c>
      <c r="C33" s="6">
        <f>C4</f>
        <v>30000</v>
      </c>
      <c r="E33" s="9" t="s">
        <v>12</v>
      </c>
      <c r="F33" s="2">
        <f>F8</f>
        <v>7149.9999999999991</v>
      </c>
    </row>
    <row r="34" spans="2:6" x14ac:dyDescent="0.2">
      <c r="B34" s="9" t="s">
        <v>48</v>
      </c>
      <c r="C34" s="8">
        <f>C15</f>
        <v>77000</v>
      </c>
      <c r="E34" s="9" t="s">
        <v>21</v>
      </c>
      <c r="F34" s="2">
        <f>F12</f>
        <v>12100</v>
      </c>
    </row>
    <row r="35" spans="2:6" x14ac:dyDescent="0.2">
      <c r="C35" s="8"/>
      <c r="E35" t="s">
        <v>28</v>
      </c>
      <c r="F35" s="2">
        <f>107000-19250</f>
        <v>87750</v>
      </c>
    </row>
    <row r="36" spans="2:6" x14ac:dyDescent="0.2">
      <c r="C36" s="7"/>
      <c r="F36" s="4"/>
    </row>
    <row r="37" spans="2:6" x14ac:dyDescent="0.2">
      <c r="C37" s="8">
        <f>SUM(C33:C36)</f>
        <v>107000</v>
      </c>
      <c r="F37" s="2">
        <f>SUM(F33:F36)</f>
        <v>107000</v>
      </c>
    </row>
    <row r="39" spans="2:6" x14ac:dyDescent="0.2">
      <c r="B39" s="3" t="s">
        <v>6</v>
      </c>
      <c r="C39" s="17"/>
      <c r="D39" s="18" t="s">
        <v>9</v>
      </c>
      <c r="E39" s="19"/>
      <c r="F39" s="5" t="s">
        <v>7</v>
      </c>
    </row>
    <row r="40" spans="2:6" x14ac:dyDescent="0.2">
      <c r="B40" s="9" t="s">
        <v>28</v>
      </c>
      <c r="C40" s="6">
        <v>88500</v>
      </c>
      <c r="E40" t="s">
        <v>92</v>
      </c>
      <c r="F40" s="2">
        <f>F3</f>
        <v>70000</v>
      </c>
    </row>
    <row r="41" spans="2:6" x14ac:dyDescent="0.2">
      <c r="C41" s="8"/>
      <c r="E41" t="s">
        <v>94</v>
      </c>
      <c r="F41" s="2">
        <f>C98</f>
        <v>18500</v>
      </c>
    </row>
    <row r="42" spans="2:6" x14ac:dyDescent="0.2">
      <c r="C42" s="8"/>
    </row>
    <row r="43" spans="2:6" x14ac:dyDescent="0.2">
      <c r="C43" s="7"/>
      <c r="F43" s="4"/>
    </row>
    <row r="44" spans="2:6" x14ac:dyDescent="0.2">
      <c r="C44" s="8">
        <f>SUM(C40:C43)</f>
        <v>88500</v>
      </c>
      <c r="F44" s="2">
        <f>SUM(F40:F43)</f>
        <v>88500</v>
      </c>
    </row>
    <row r="46" spans="2:6" x14ac:dyDescent="0.2">
      <c r="B46" s="3" t="s">
        <v>6</v>
      </c>
      <c r="C46" s="4"/>
      <c r="D46" s="10" t="s">
        <v>15</v>
      </c>
      <c r="E46" s="3"/>
      <c r="F46" s="5" t="s">
        <v>7</v>
      </c>
    </row>
    <row r="47" spans="2:6" x14ac:dyDescent="0.2">
      <c r="B47" s="9" t="s">
        <v>12</v>
      </c>
      <c r="C47" s="6">
        <f>C9</f>
        <v>650</v>
      </c>
      <c r="E47" t="s">
        <v>55</v>
      </c>
      <c r="F47" s="2">
        <v>1750</v>
      </c>
    </row>
    <row r="48" spans="2:6" x14ac:dyDescent="0.2">
      <c r="B48" s="9" t="s">
        <v>21</v>
      </c>
      <c r="C48" s="8">
        <f>C13</f>
        <v>1100</v>
      </c>
    </row>
    <row r="49" spans="2:6" x14ac:dyDescent="0.2">
      <c r="C49" s="8"/>
    </row>
    <row r="50" spans="2:6" x14ac:dyDescent="0.2">
      <c r="C50" s="7"/>
      <c r="F50" s="4"/>
    </row>
    <row r="51" spans="2:6" x14ac:dyDescent="0.2">
      <c r="C51" s="8">
        <f>SUM(C47:C50)</f>
        <v>1750</v>
      </c>
      <c r="F51" s="2">
        <f>SUM(F47:F50)</f>
        <v>1750</v>
      </c>
    </row>
    <row r="53" spans="2:6" x14ac:dyDescent="0.2">
      <c r="B53" s="3" t="s">
        <v>6</v>
      </c>
      <c r="C53" s="4"/>
      <c r="D53" s="10" t="s">
        <v>20</v>
      </c>
      <c r="E53" s="3"/>
      <c r="F53" s="5" t="s">
        <v>7</v>
      </c>
    </row>
    <row r="54" spans="2:6" x14ac:dyDescent="0.2">
      <c r="B54" t="s">
        <v>90</v>
      </c>
      <c r="C54" s="6">
        <f>F47</f>
        <v>1750</v>
      </c>
      <c r="E54" s="9" t="s">
        <v>95</v>
      </c>
      <c r="F54" s="2">
        <f>F16</f>
        <v>7000</v>
      </c>
    </row>
    <row r="55" spans="2:6" x14ac:dyDescent="0.2">
      <c r="B55" t="s">
        <v>52</v>
      </c>
      <c r="C55" s="8">
        <v>5250</v>
      </c>
    </row>
    <row r="56" spans="2:6" x14ac:dyDescent="0.2">
      <c r="C56" s="8"/>
    </row>
    <row r="57" spans="2:6" x14ac:dyDescent="0.2">
      <c r="C57" s="7"/>
      <c r="F57" s="4"/>
    </row>
    <row r="58" spans="2:6" x14ac:dyDescent="0.2">
      <c r="C58" s="8">
        <f>SUM(C54:C57)</f>
        <v>7000</v>
      </c>
      <c r="F58" s="2">
        <f>SUM(F54:F57)</f>
        <v>7000</v>
      </c>
    </row>
    <row r="60" spans="2:6" x14ac:dyDescent="0.2">
      <c r="B60" s="3" t="s">
        <v>6</v>
      </c>
      <c r="C60" s="4"/>
      <c r="D60" s="10" t="s">
        <v>45</v>
      </c>
      <c r="E60" s="3"/>
      <c r="F60" s="5" t="s">
        <v>7</v>
      </c>
    </row>
    <row r="61" spans="2:6" x14ac:dyDescent="0.2">
      <c r="B61" s="9" t="s">
        <v>16</v>
      </c>
      <c r="C61" s="6">
        <f>C10</f>
        <v>18000</v>
      </c>
      <c r="E61" t="s">
        <v>40</v>
      </c>
      <c r="F61" s="2">
        <v>50000</v>
      </c>
    </row>
    <row r="62" spans="2:6" x14ac:dyDescent="0.2">
      <c r="B62" s="9" t="s">
        <v>47</v>
      </c>
      <c r="C62" s="8">
        <f>C14</f>
        <v>32000</v>
      </c>
    </row>
    <row r="63" spans="2:6" x14ac:dyDescent="0.2">
      <c r="C63" s="8"/>
    </row>
    <row r="64" spans="2:6" x14ac:dyDescent="0.2">
      <c r="C64" s="7"/>
      <c r="F64" s="4"/>
    </row>
    <row r="65" spans="2:6" x14ac:dyDescent="0.2">
      <c r="C65" s="8">
        <f>SUM(C61:C64)</f>
        <v>50000</v>
      </c>
      <c r="F65" s="2">
        <f>SUM(F61:F64)</f>
        <v>50000</v>
      </c>
    </row>
    <row r="67" spans="2:6" x14ac:dyDescent="0.2">
      <c r="B67" s="3" t="s">
        <v>6</v>
      </c>
      <c r="C67" s="4"/>
      <c r="D67" s="10" t="s">
        <v>46</v>
      </c>
      <c r="E67" s="3"/>
      <c r="F67" s="5" t="s">
        <v>7</v>
      </c>
    </row>
    <row r="68" spans="2:6" x14ac:dyDescent="0.2">
      <c r="B68" s="9" t="s">
        <v>18</v>
      </c>
      <c r="C68" s="6">
        <f>C11</f>
        <v>1500</v>
      </c>
      <c r="E68" t="s">
        <v>40</v>
      </c>
      <c r="F68" s="2">
        <v>1500</v>
      </c>
    </row>
    <row r="69" spans="2:6" x14ac:dyDescent="0.2">
      <c r="C69" s="8"/>
    </row>
    <row r="70" spans="2:6" x14ac:dyDescent="0.2">
      <c r="C70" s="8"/>
    </row>
    <row r="71" spans="2:6" x14ac:dyDescent="0.2">
      <c r="C71" s="7"/>
      <c r="F71" s="4"/>
    </row>
    <row r="72" spans="2:6" x14ac:dyDescent="0.2">
      <c r="C72" s="8">
        <f>SUM(C68:C71)</f>
        <v>1500</v>
      </c>
      <c r="F72" s="2">
        <f>SUM(F68:F71)</f>
        <v>1500</v>
      </c>
    </row>
    <row r="74" spans="2:6" x14ac:dyDescent="0.2">
      <c r="B74" s="3" t="s">
        <v>6</v>
      </c>
      <c r="C74" s="4"/>
      <c r="D74" s="10" t="s">
        <v>49</v>
      </c>
      <c r="E74" s="3"/>
      <c r="F74" s="5" t="s">
        <v>7</v>
      </c>
    </row>
    <row r="75" spans="2:6" x14ac:dyDescent="0.2">
      <c r="B75" t="s">
        <v>40</v>
      </c>
      <c r="C75" s="6">
        <v>70000</v>
      </c>
      <c r="E75" s="9" t="s">
        <v>48</v>
      </c>
      <c r="F75" s="2">
        <f>F15</f>
        <v>70000</v>
      </c>
    </row>
    <row r="76" spans="2:6" x14ac:dyDescent="0.2">
      <c r="C76" s="8"/>
    </row>
    <row r="77" spans="2:6" x14ac:dyDescent="0.2">
      <c r="C77" s="8"/>
    </row>
    <row r="78" spans="2:6" x14ac:dyDescent="0.2">
      <c r="C78" s="7"/>
      <c r="F78" s="4"/>
    </row>
    <row r="79" spans="2:6" x14ac:dyDescent="0.2">
      <c r="C79" s="8">
        <f>SUM(C75:C78)</f>
        <v>70000</v>
      </c>
      <c r="F79" s="2">
        <f>SUM(F75:F78)</f>
        <v>70000</v>
      </c>
    </row>
    <row r="81" spans="2:6" hidden="1" x14ac:dyDescent="0.2">
      <c r="B81" s="3" t="s">
        <v>6</v>
      </c>
      <c r="C81" s="4"/>
      <c r="D81" s="10" t="s">
        <v>50</v>
      </c>
      <c r="E81" s="3"/>
      <c r="F81" s="5" t="s">
        <v>7</v>
      </c>
    </row>
    <row r="82" spans="2:6" hidden="1" x14ac:dyDescent="0.2">
      <c r="C82" s="6"/>
    </row>
    <row r="83" spans="2:6" hidden="1" x14ac:dyDescent="0.2">
      <c r="C83" s="8"/>
    </row>
    <row r="84" spans="2:6" hidden="1" x14ac:dyDescent="0.2">
      <c r="C84" s="8"/>
    </row>
    <row r="85" spans="2:6" hidden="1" x14ac:dyDescent="0.2">
      <c r="C85" s="7"/>
      <c r="F85" s="4"/>
    </row>
    <row r="86" spans="2:6" hidden="1" x14ac:dyDescent="0.2">
      <c r="C86" s="8">
        <f>SUM(C82:C85)</f>
        <v>0</v>
      </c>
      <c r="F86" s="2">
        <f>SUM(F82:F85)</f>
        <v>0</v>
      </c>
    </row>
    <row r="87" spans="2:6" hidden="1" x14ac:dyDescent="0.2"/>
    <row r="88" spans="2:6" x14ac:dyDescent="0.2">
      <c r="B88" s="3" t="s">
        <v>6</v>
      </c>
      <c r="C88" s="4"/>
      <c r="D88" s="10" t="s">
        <v>51</v>
      </c>
      <c r="E88" s="3"/>
      <c r="F88" s="5" t="s">
        <v>7</v>
      </c>
    </row>
    <row r="89" spans="2:6" x14ac:dyDescent="0.2">
      <c r="B89" t="s">
        <v>28</v>
      </c>
      <c r="C89" s="6">
        <v>5250</v>
      </c>
      <c r="E89" t="s">
        <v>96</v>
      </c>
      <c r="F89" s="2">
        <f>C55</f>
        <v>5250</v>
      </c>
    </row>
    <row r="90" spans="2:6" x14ac:dyDescent="0.2">
      <c r="C90" s="8"/>
    </row>
    <row r="91" spans="2:6" x14ac:dyDescent="0.2">
      <c r="C91" s="8"/>
    </row>
    <row r="92" spans="2:6" x14ac:dyDescent="0.2">
      <c r="C92" s="7"/>
      <c r="F92" s="4"/>
    </row>
    <row r="93" spans="2:6" x14ac:dyDescent="0.2">
      <c r="C93" s="8">
        <f>SUM(C89:C92)</f>
        <v>5250</v>
      </c>
      <c r="F93" s="2">
        <f>SUM(F89:F92)</f>
        <v>5250</v>
      </c>
    </row>
    <row r="95" spans="2:6" x14ac:dyDescent="0.2">
      <c r="B95" s="3" t="s">
        <v>6</v>
      </c>
      <c r="C95" s="4"/>
      <c r="D95" s="10" t="s">
        <v>33</v>
      </c>
      <c r="E95" s="3"/>
      <c r="F95" s="5" t="s">
        <v>7</v>
      </c>
    </row>
    <row r="96" spans="2:6" x14ac:dyDescent="0.2">
      <c r="B96" t="s">
        <v>97</v>
      </c>
      <c r="C96" s="6">
        <f>F61</f>
        <v>50000</v>
      </c>
      <c r="E96" t="s">
        <v>49</v>
      </c>
      <c r="F96" s="2">
        <f>C75</f>
        <v>70000</v>
      </c>
    </row>
    <row r="97" spans="2:6" x14ac:dyDescent="0.2">
      <c r="B97" t="s">
        <v>98</v>
      </c>
      <c r="C97" s="8">
        <f>F68</f>
        <v>1500</v>
      </c>
    </row>
    <row r="98" spans="2:6" x14ac:dyDescent="0.2">
      <c r="B98" t="s">
        <v>94</v>
      </c>
      <c r="C98" s="8">
        <v>18500</v>
      </c>
    </row>
    <row r="99" spans="2:6" x14ac:dyDescent="0.2">
      <c r="C99" s="7"/>
      <c r="F99" s="4"/>
    </row>
    <row r="100" spans="2:6" x14ac:dyDescent="0.2">
      <c r="C100" s="8">
        <f>SUM(C96:C99)</f>
        <v>70000</v>
      </c>
      <c r="F100" s="2">
        <f>SUM(F96:F99)</f>
        <v>70000</v>
      </c>
    </row>
    <row r="102" spans="2:6" x14ac:dyDescent="0.2">
      <c r="B102" s="3" t="s">
        <v>6</v>
      </c>
      <c r="C102" s="4"/>
      <c r="D102" s="10" t="s">
        <v>28</v>
      </c>
      <c r="E102" s="3"/>
      <c r="F102" s="5" t="s">
        <v>7</v>
      </c>
    </row>
    <row r="103" spans="2:6" x14ac:dyDescent="0.2">
      <c r="B103" t="s">
        <v>43</v>
      </c>
      <c r="C103" s="6">
        <f>F21</f>
        <v>1000</v>
      </c>
      <c r="E103" t="s">
        <v>74</v>
      </c>
      <c r="F103" s="2">
        <f>C40</f>
        <v>88500</v>
      </c>
    </row>
    <row r="104" spans="2:6" x14ac:dyDescent="0.2">
      <c r="B104" t="s">
        <v>44</v>
      </c>
      <c r="C104" s="8">
        <f>F27</f>
        <v>5000</v>
      </c>
      <c r="E104" t="s">
        <v>99</v>
      </c>
      <c r="F104" s="2">
        <f>C89</f>
        <v>5250</v>
      </c>
    </row>
    <row r="105" spans="2:6" x14ac:dyDescent="0.2">
      <c r="B105" t="s">
        <v>10</v>
      </c>
      <c r="C105" s="8">
        <f>F35</f>
        <v>87750</v>
      </c>
    </row>
    <row r="106" spans="2:6" x14ac:dyDescent="0.2">
      <c r="C106" s="7"/>
      <c r="F106" s="4"/>
    </row>
    <row r="107" spans="2:6" x14ac:dyDescent="0.2">
      <c r="C107" s="8">
        <f>SUM(C103:C106)</f>
        <v>93750</v>
      </c>
      <c r="F107" s="2">
        <f>SUM(F103:F106)</f>
        <v>93750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FAEC-2DC0-49B0-8D36-47A8291A3E02}">
  <dimension ref="A1:E14"/>
  <sheetViews>
    <sheetView workbookViewId="0">
      <selection activeCell="B14" sqref="B14"/>
    </sheetView>
  </sheetViews>
  <sheetFormatPr baseColWidth="10" defaultColWidth="10.625" defaultRowHeight="14.25" x14ac:dyDescent="0.2"/>
  <cols>
    <col min="1" max="16384" width="10.625" style="2"/>
  </cols>
  <sheetData>
    <row r="1" spans="1:5" x14ac:dyDescent="0.2">
      <c r="A1" s="2" t="s">
        <v>53</v>
      </c>
      <c r="D1" s="36">
        <v>20000</v>
      </c>
    </row>
    <row r="3" spans="1:5" ht="15" x14ac:dyDescent="0.25">
      <c r="A3" s="11" t="s">
        <v>54</v>
      </c>
    </row>
    <row r="4" spans="1:5" x14ac:dyDescent="0.2">
      <c r="A4" s="2" t="s">
        <v>10</v>
      </c>
      <c r="B4" s="2">
        <f>D4+D5</f>
        <v>22000</v>
      </c>
      <c r="C4" s="2" t="s">
        <v>115</v>
      </c>
      <c r="D4" s="2">
        <f>D1</f>
        <v>20000</v>
      </c>
    </row>
    <row r="5" spans="1:5" x14ac:dyDescent="0.2">
      <c r="C5" s="2" t="s">
        <v>55</v>
      </c>
      <c r="D5" s="2">
        <f>0.1*D4</f>
        <v>2000</v>
      </c>
    </row>
    <row r="7" spans="1:5" ht="15" x14ac:dyDescent="0.25">
      <c r="A7" s="11" t="s">
        <v>56</v>
      </c>
      <c r="D7" s="12" t="s">
        <v>57</v>
      </c>
      <c r="E7" s="37">
        <v>25000</v>
      </c>
    </row>
    <row r="8" spans="1:5" x14ac:dyDescent="0.2">
      <c r="A8" s="2" t="s">
        <v>10</v>
      </c>
      <c r="B8" s="20">
        <f>E7*1.1</f>
        <v>27500.000000000004</v>
      </c>
      <c r="C8" s="2" t="s">
        <v>115</v>
      </c>
      <c r="D8" s="2">
        <f>D1</f>
        <v>20000</v>
      </c>
    </row>
    <row r="9" spans="1:5" x14ac:dyDescent="0.2">
      <c r="C9" s="2" t="s">
        <v>55</v>
      </c>
      <c r="D9" s="20">
        <f>0.1*E7</f>
        <v>2500</v>
      </c>
    </row>
    <row r="10" spans="1:5" x14ac:dyDescent="0.2">
      <c r="C10" s="2" t="s">
        <v>101</v>
      </c>
      <c r="D10" s="36">
        <v>5000</v>
      </c>
    </row>
    <row r="12" spans="1:5" ht="15" x14ac:dyDescent="0.25">
      <c r="A12" s="11" t="s">
        <v>58</v>
      </c>
      <c r="D12" s="12" t="s">
        <v>57</v>
      </c>
      <c r="E12" s="13">
        <v>16000</v>
      </c>
    </row>
    <row r="13" spans="1:5" x14ac:dyDescent="0.2">
      <c r="A13" s="2" t="s">
        <v>10</v>
      </c>
      <c r="B13" s="2">
        <f>E12*1.1</f>
        <v>17600</v>
      </c>
      <c r="C13" s="2" t="s">
        <v>115</v>
      </c>
      <c r="D13" s="2">
        <f>D1</f>
        <v>20000</v>
      </c>
    </row>
    <row r="14" spans="1:5" x14ac:dyDescent="0.2">
      <c r="A14" s="2" t="s">
        <v>116</v>
      </c>
      <c r="B14" s="2">
        <v>4000</v>
      </c>
      <c r="C14" s="2" t="s">
        <v>55</v>
      </c>
      <c r="D14" s="2">
        <f>0.1*E12</f>
        <v>1600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0FA85-DE21-4BBB-8BE3-4C3BC8C48C03}">
  <dimension ref="A1:E14"/>
  <sheetViews>
    <sheetView workbookViewId="0">
      <selection activeCell="A14" activeCellId="1" sqref="C10 A14"/>
    </sheetView>
  </sheetViews>
  <sheetFormatPr baseColWidth="10" defaultColWidth="10.625" defaultRowHeight="14.25" x14ac:dyDescent="0.2"/>
  <cols>
    <col min="1" max="16384" width="10.625" style="2"/>
  </cols>
  <sheetData>
    <row r="1" spans="1:5" x14ac:dyDescent="0.2">
      <c r="A1" s="2" t="s">
        <v>53</v>
      </c>
      <c r="D1" s="2">
        <v>20000</v>
      </c>
    </row>
    <row r="3" spans="1:5" ht="15" x14ac:dyDescent="0.25">
      <c r="A3" s="11" t="s">
        <v>54</v>
      </c>
    </row>
    <row r="4" spans="1:5" x14ac:dyDescent="0.2">
      <c r="A4" s="2" t="s">
        <v>10</v>
      </c>
      <c r="B4" s="2">
        <f>D4+D5</f>
        <v>22000</v>
      </c>
      <c r="C4" s="2" t="s">
        <v>100</v>
      </c>
      <c r="D4" s="2">
        <f>D1</f>
        <v>20000</v>
      </c>
    </row>
    <row r="5" spans="1:5" x14ac:dyDescent="0.2">
      <c r="C5" s="20" t="s">
        <v>55</v>
      </c>
      <c r="D5" s="2">
        <f>0.1*D4</f>
        <v>2000</v>
      </c>
    </row>
    <row r="7" spans="1:5" ht="15" x14ac:dyDescent="0.25">
      <c r="A7" s="11" t="s">
        <v>56</v>
      </c>
      <c r="D7" s="12" t="s">
        <v>57</v>
      </c>
      <c r="E7" s="13">
        <v>25000</v>
      </c>
    </row>
    <row r="8" spans="1:5" x14ac:dyDescent="0.2">
      <c r="A8" s="2" t="s">
        <v>10</v>
      </c>
      <c r="B8" s="2">
        <f>E7*1.1</f>
        <v>27500.000000000004</v>
      </c>
      <c r="C8" s="2" t="s">
        <v>100</v>
      </c>
      <c r="D8" s="2">
        <f>D1</f>
        <v>20000</v>
      </c>
    </row>
    <row r="9" spans="1:5" x14ac:dyDescent="0.2">
      <c r="C9" s="2" t="s">
        <v>55</v>
      </c>
      <c r="D9" s="2">
        <f>E7*0.1</f>
        <v>2500</v>
      </c>
    </row>
    <row r="10" spans="1:5" x14ac:dyDescent="0.2">
      <c r="C10" s="20" t="s">
        <v>101</v>
      </c>
      <c r="D10" s="2">
        <v>5000</v>
      </c>
    </row>
    <row r="12" spans="1:5" ht="15" x14ac:dyDescent="0.25">
      <c r="A12" s="11" t="s">
        <v>58</v>
      </c>
      <c r="D12" s="12" t="s">
        <v>57</v>
      </c>
      <c r="E12" s="13">
        <v>16000</v>
      </c>
    </row>
    <row r="13" spans="1:5" x14ac:dyDescent="0.2">
      <c r="A13" s="2" t="s">
        <v>10</v>
      </c>
      <c r="B13" s="2">
        <f>E12*1.1</f>
        <v>17600</v>
      </c>
      <c r="C13" s="2" t="s">
        <v>100</v>
      </c>
      <c r="D13" s="2">
        <f>D1</f>
        <v>20000</v>
      </c>
    </row>
    <row r="14" spans="1:5" x14ac:dyDescent="0.2">
      <c r="A14" s="20" t="s">
        <v>102</v>
      </c>
      <c r="B14" s="2">
        <v>4000</v>
      </c>
      <c r="C14" s="2" t="s">
        <v>55</v>
      </c>
      <c r="D14" s="2">
        <f>E12*0.1</f>
        <v>1600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CC737-95DA-4BF3-A90F-D4B4DA48A867}">
  <dimension ref="A1:E11"/>
  <sheetViews>
    <sheetView workbookViewId="0">
      <selection activeCell="B2" sqref="B2:E11"/>
    </sheetView>
  </sheetViews>
  <sheetFormatPr baseColWidth="10" defaultColWidth="10.625" defaultRowHeight="14.25" x14ac:dyDescent="0.2"/>
  <cols>
    <col min="1" max="1" width="4.625" style="2" customWidth="1"/>
    <col min="2" max="2" width="19.75" style="2" customWidth="1"/>
    <col min="3" max="3" width="13" style="2" customWidth="1"/>
    <col min="4" max="4" width="25" style="2" customWidth="1"/>
    <col min="5" max="5" width="12.125" style="2" customWidth="1"/>
    <col min="6" max="16384" width="10.625" style="2"/>
  </cols>
  <sheetData>
    <row r="1" spans="1:5" ht="15" thickBot="1" x14ac:dyDescent="0.25">
      <c r="A1" s="22"/>
      <c r="B1" s="27" t="s">
        <v>103</v>
      </c>
      <c r="C1" s="23" t="s">
        <v>106</v>
      </c>
      <c r="D1" s="27" t="s">
        <v>104</v>
      </c>
      <c r="E1" s="24" t="s">
        <v>105</v>
      </c>
    </row>
    <row r="2" spans="1:5" x14ac:dyDescent="0.2">
      <c r="A2" s="21" t="s">
        <v>0</v>
      </c>
      <c r="B2" s="28"/>
      <c r="C2" s="4"/>
      <c r="D2" s="28"/>
      <c r="E2" s="7"/>
    </row>
    <row r="3" spans="1:5" x14ac:dyDescent="0.2">
      <c r="A3" s="25"/>
      <c r="B3" s="31"/>
      <c r="C3" s="32"/>
      <c r="D3" s="31"/>
      <c r="E3" s="26"/>
    </row>
    <row r="4" spans="1:5" ht="15" thickBot="1" x14ac:dyDescent="0.25">
      <c r="A4" s="22"/>
      <c r="B4" s="33"/>
      <c r="C4" s="34"/>
      <c r="D4" s="33"/>
      <c r="E4" s="24"/>
    </row>
    <row r="5" spans="1:5" x14ac:dyDescent="0.2">
      <c r="A5" s="21" t="s">
        <v>1</v>
      </c>
      <c r="B5" s="35"/>
      <c r="C5" s="17"/>
      <c r="D5" s="35"/>
      <c r="E5" s="7"/>
    </row>
    <row r="6" spans="1:5" x14ac:dyDescent="0.2">
      <c r="A6" s="25"/>
      <c r="B6" s="31"/>
      <c r="C6" s="32"/>
      <c r="D6" s="31"/>
      <c r="E6" s="26"/>
    </row>
    <row r="7" spans="1:5" x14ac:dyDescent="0.2">
      <c r="A7" s="25"/>
      <c r="B7" s="31"/>
      <c r="C7" s="32"/>
      <c r="D7" s="31"/>
      <c r="E7" s="26"/>
    </row>
    <row r="8" spans="1:5" ht="15" thickBot="1" x14ac:dyDescent="0.25">
      <c r="A8" s="22"/>
      <c r="B8" s="33"/>
      <c r="C8" s="34"/>
      <c r="D8" s="33"/>
      <c r="E8" s="24"/>
    </row>
    <row r="9" spans="1:5" x14ac:dyDescent="0.2">
      <c r="A9" s="21" t="s">
        <v>2</v>
      </c>
      <c r="B9" s="35"/>
      <c r="C9" s="17"/>
      <c r="D9" s="35"/>
      <c r="E9" s="7"/>
    </row>
    <row r="10" spans="1:5" x14ac:dyDescent="0.2">
      <c r="A10" s="25"/>
      <c r="B10" s="31"/>
      <c r="C10" s="32"/>
      <c r="D10" s="31"/>
      <c r="E10" s="26"/>
    </row>
    <row r="11" spans="1:5" x14ac:dyDescent="0.2">
      <c r="A11" s="25"/>
      <c r="B11" s="29"/>
      <c r="C11" s="30"/>
      <c r="D11" s="29"/>
      <c r="E11" s="26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D9F4-56E1-46F3-B546-B259B9A2514A}">
  <dimension ref="A1:F7"/>
  <sheetViews>
    <sheetView workbookViewId="0">
      <selection activeCell="B2" sqref="B2:G7"/>
    </sheetView>
  </sheetViews>
  <sheetFormatPr baseColWidth="10" defaultRowHeight="14.25" x14ac:dyDescent="0.2"/>
  <cols>
    <col min="1" max="1" width="4.75" customWidth="1"/>
    <col min="2" max="2" width="25.75" customWidth="1"/>
    <col min="3" max="3" width="11" style="2"/>
    <col min="4" max="4" width="0.25" customWidth="1"/>
    <col min="5" max="5" width="25.75" customWidth="1"/>
    <col min="6" max="6" width="11" style="2"/>
  </cols>
  <sheetData>
    <row r="1" spans="1:1" ht="15" x14ac:dyDescent="0.25">
      <c r="A1" s="1" t="s">
        <v>11</v>
      </c>
    </row>
    <row r="2" spans="1:1" x14ac:dyDescent="0.2">
      <c r="A2" s="9" t="s">
        <v>0</v>
      </c>
    </row>
    <row r="3" spans="1:1" x14ac:dyDescent="0.2">
      <c r="A3" s="9" t="s">
        <v>1</v>
      </c>
    </row>
    <row r="4" spans="1:1" x14ac:dyDescent="0.2">
      <c r="A4" s="9" t="s">
        <v>2</v>
      </c>
    </row>
    <row r="5" spans="1:1" x14ac:dyDescent="0.2">
      <c r="A5" s="9" t="s">
        <v>3</v>
      </c>
    </row>
    <row r="6" spans="1:1" x14ac:dyDescent="0.2">
      <c r="A6" s="9" t="s">
        <v>4</v>
      </c>
    </row>
    <row r="7" spans="1:1" x14ac:dyDescent="0.2">
      <c r="A7" t="s">
        <v>59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A53F-C9EB-4CF8-93A8-F35B9F9D7C9E}">
  <dimension ref="A1:F7"/>
  <sheetViews>
    <sheetView workbookViewId="0">
      <selection activeCell="B2" sqref="B2:G7"/>
    </sheetView>
  </sheetViews>
  <sheetFormatPr baseColWidth="10" defaultRowHeight="14.25" x14ac:dyDescent="0.2"/>
  <cols>
    <col min="1" max="1" width="4.75" customWidth="1"/>
    <col min="2" max="2" width="25.75" customWidth="1"/>
    <col min="3" max="3" width="11" style="2"/>
    <col min="4" max="4" width="0.25" customWidth="1"/>
    <col min="5" max="5" width="25.75" customWidth="1"/>
    <col min="6" max="6" width="11" style="2"/>
  </cols>
  <sheetData>
    <row r="1" spans="1:1" ht="15" x14ac:dyDescent="0.25">
      <c r="A1" s="1" t="s">
        <v>11</v>
      </c>
    </row>
    <row r="2" spans="1:1" x14ac:dyDescent="0.2">
      <c r="A2" s="9" t="s">
        <v>0</v>
      </c>
    </row>
    <row r="3" spans="1:1" x14ac:dyDescent="0.2">
      <c r="A3" s="9" t="s">
        <v>1</v>
      </c>
    </row>
    <row r="4" spans="1:1" x14ac:dyDescent="0.2">
      <c r="A4" s="9" t="s">
        <v>2</v>
      </c>
    </row>
    <row r="5" spans="1:1" x14ac:dyDescent="0.2">
      <c r="A5" s="9" t="s">
        <v>3</v>
      </c>
    </row>
    <row r="6" spans="1:1" x14ac:dyDescent="0.2">
      <c r="A6" s="9" t="s">
        <v>4</v>
      </c>
    </row>
    <row r="7" spans="1:1" x14ac:dyDescent="0.2">
      <c r="A7" t="s">
        <v>59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A3DD-0C3D-4058-B1B8-737FEBD3C8CA}">
  <dimension ref="A1:F170"/>
  <sheetViews>
    <sheetView topLeftCell="A69" zoomScale="80" zoomScaleNormal="80" workbookViewId="0">
      <selection activeCell="C162" sqref="C162"/>
    </sheetView>
  </sheetViews>
  <sheetFormatPr baseColWidth="10" defaultRowHeight="14.25" x14ac:dyDescent="0.2"/>
  <cols>
    <col min="1" max="1" width="4.75" customWidth="1"/>
    <col min="2" max="2" width="25.75" customWidth="1"/>
    <col min="3" max="3" width="11" style="2"/>
    <col min="4" max="4" width="0.25" customWidth="1"/>
    <col min="5" max="5" width="25.75" customWidth="1"/>
    <col min="6" max="6" width="11" style="2"/>
  </cols>
  <sheetData>
    <row r="1" spans="1:6" ht="15" x14ac:dyDescent="0.25">
      <c r="A1" s="1" t="s">
        <v>60</v>
      </c>
    </row>
    <row r="2" spans="1:6" x14ac:dyDescent="0.2">
      <c r="B2" s="3" t="s">
        <v>41</v>
      </c>
      <c r="C2" s="4"/>
      <c r="D2" s="14" t="s">
        <v>61</v>
      </c>
      <c r="E2" s="3"/>
      <c r="F2" s="5" t="s">
        <v>42</v>
      </c>
    </row>
    <row r="3" spans="1:6" x14ac:dyDescent="0.2">
      <c r="B3" t="s">
        <v>10</v>
      </c>
      <c r="C3" s="7">
        <v>30000</v>
      </c>
      <c r="E3" t="s">
        <v>9</v>
      </c>
      <c r="F3" s="4">
        <v>30000</v>
      </c>
    </row>
    <row r="4" spans="1:6" x14ac:dyDescent="0.2">
      <c r="C4" s="8">
        <f>SUM(C3:C3)</f>
        <v>30000</v>
      </c>
      <c r="F4" s="2">
        <f>SUM(F3:F3)</f>
        <v>30000</v>
      </c>
    </row>
    <row r="6" spans="1:6" ht="15" x14ac:dyDescent="0.25">
      <c r="A6" s="1" t="s">
        <v>62</v>
      </c>
    </row>
    <row r="7" spans="1:6" x14ac:dyDescent="0.2">
      <c r="A7" s="9" t="s">
        <v>12</v>
      </c>
    </row>
    <row r="8" spans="1:6" x14ac:dyDescent="0.2">
      <c r="A8" s="9" t="s">
        <v>64</v>
      </c>
    </row>
    <row r="9" spans="1:6" x14ac:dyDescent="0.2">
      <c r="A9" s="9" t="s">
        <v>66</v>
      </c>
    </row>
    <row r="10" spans="1:6" x14ac:dyDescent="0.2">
      <c r="A10" s="9" t="s">
        <v>68</v>
      </c>
    </row>
    <row r="11" spans="1:6" x14ac:dyDescent="0.2">
      <c r="A11" s="9" t="s">
        <v>70</v>
      </c>
    </row>
    <row r="12" spans="1:6" x14ac:dyDescent="0.2">
      <c r="A12" s="9" t="s">
        <v>21</v>
      </c>
    </row>
    <row r="13" spans="1:6" x14ac:dyDescent="0.2">
      <c r="A13" s="9"/>
    </row>
    <row r="14" spans="1:6" x14ac:dyDescent="0.2">
      <c r="B14" s="3" t="s">
        <v>6</v>
      </c>
      <c r="C14" s="4"/>
      <c r="D14" s="10" t="s">
        <v>10</v>
      </c>
      <c r="E14" s="3"/>
      <c r="F14" s="5" t="s">
        <v>7</v>
      </c>
    </row>
    <row r="15" spans="1:6" x14ac:dyDescent="0.2">
      <c r="B15" s="9"/>
      <c r="C15" s="6"/>
      <c r="E15" s="9"/>
    </row>
    <row r="16" spans="1:6" x14ac:dyDescent="0.2">
      <c r="B16" s="9"/>
      <c r="C16" s="8"/>
    </row>
    <row r="17" spans="2:6" x14ac:dyDescent="0.2">
      <c r="C17" s="8"/>
    </row>
    <row r="18" spans="2:6" x14ac:dyDescent="0.2">
      <c r="C18" s="7"/>
      <c r="F18" s="4"/>
    </row>
    <row r="19" spans="2:6" x14ac:dyDescent="0.2">
      <c r="C19" s="8">
        <f>SUM(C15:C18)</f>
        <v>0</v>
      </c>
      <c r="F19" s="2">
        <f>SUM(F15:F18)</f>
        <v>0</v>
      </c>
    </row>
    <row r="21" spans="2:6" x14ac:dyDescent="0.2">
      <c r="B21" s="3" t="s">
        <v>6</v>
      </c>
      <c r="C21" s="4"/>
      <c r="D21" s="10" t="s">
        <v>73</v>
      </c>
      <c r="E21" s="3"/>
      <c r="F21" s="5" t="s">
        <v>7</v>
      </c>
    </row>
    <row r="22" spans="2:6" x14ac:dyDescent="0.2">
      <c r="B22" s="9"/>
      <c r="C22" s="6"/>
      <c r="E22" s="9"/>
    </row>
    <row r="23" spans="2:6" x14ac:dyDescent="0.2">
      <c r="B23" s="9"/>
      <c r="C23" s="8"/>
      <c r="E23" s="9"/>
    </row>
    <row r="24" spans="2:6" x14ac:dyDescent="0.2">
      <c r="C24" s="8"/>
    </row>
    <row r="25" spans="2:6" x14ac:dyDescent="0.2">
      <c r="C25" s="7"/>
      <c r="F25" s="4"/>
    </row>
    <row r="26" spans="2:6" x14ac:dyDescent="0.2">
      <c r="C26" s="8">
        <f>SUM(C22:C25)</f>
        <v>0</v>
      </c>
      <c r="F26" s="2">
        <f>SUM(F22:F25)</f>
        <v>0</v>
      </c>
    </row>
    <row r="28" spans="2:6" x14ac:dyDescent="0.2">
      <c r="B28" s="3" t="s">
        <v>6</v>
      </c>
      <c r="C28" s="4"/>
      <c r="D28" s="10" t="s">
        <v>67</v>
      </c>
      <c r="E28" s="3"/>
      <c r="F28" s="5" t="s">
        <v>7</v>
      </c>
    </row>
    <row r="29" spans="2:6" x14ac:dyDescent="0.2">
      <c r="B29" s="9"/>
      <c r="C29" s="6"/>
      <c r="E29" s="9"/>
    </row>
    <row r="30" spans="2:6" x14ac:dyDescent="0.2">
      <c r="C30" s="8"/>
      <c r="E30" s="9"/>
    </row>
    <row r="31" spans="2:6" x14ac:dyDescent="0.2">
      <c r="C31" s="7"/>
      <c r="F31" s="4"/>
    </row>
    <row r="32" spans="2:6" x14ac:dyDescent="0.2">
      <c r="C32" s="8">
        <f>SUM(C29:C31)</f>
        <v>0</v>
      </c>
      <c r="F32" s="2">
        <f>SUM(F29:F31)</f>
        <v>0</v>
      </c>
    </row>
    <row r="34" spans="2:6" x14ac:dyDescent="0.2">
      <c r="B34" s="3" t="s">
        <v>6</v>
      </c>
      <c r="C34" s="4"/>
      <c r="D34" s="10" t="s">
        <v>74</v>
      </c>
      <c r="E34" s="3"/>
      <c r="F34" s="5" t="s">
        <v>7</v>
      </c>
    </row>
    <row r="35" spans="2:6" x14ac:dyDescent="0.2">
      <c r="B35" s="9"/>
      <c r="C35" s="6"/>
      <c r="E35" s="9"/>
    </row>
    <row r="36" spans="2:6" x14ac:dyDescent="0.2">
      <c r="B36" s="9"/>
      <c r="C36" s="8"/>
    </row>
    <row r="37" spans="2:6" x14ac:dyDescent="0.2">
      <c r="C37" s="8"/>
    </row>
    <row r="38" spans="2:6" x14ac:dyDescent="0.2">
      <c r="C38" s="7"/>
      <c r="F38" s="4"/>
    </row>
    <row r="39" spans="2:6" x14ac:dyDescent="0.2">
      <c r="C39" s="8">
        <f>SUM(C35:C38)</f>
        <v>0</v>
      </c>
      <c r="F39" s="2">
        <f>SUM(F35:F38)</f>
        <v>0</v>
      </c>
    </row>
    <row r="41" spans="2:6" x14ac:dyDescent="0.2">
      <c r="B41" s="3" t="s">
        <v>6</v>
      </c>
      <c r="C41" s="4"/>
      <c r="D41" s="10" t="s">
        <v>52</v>
      </c>
      <c r="E41" s="3"/>
      <c r="F41" s="5" t="s">
        <v>7</v>
      </c>
    </row>
    <row r="42" spans="2:6" x14ac:dyDescent="0.2">
      <c r="B42" s="9"/>
      <c r="C42" s="6"/>
      <c r="E42" s="9"/>
    </row>
    <row r="43" spans="2:6" x14ac:dyDescent="0.2">
      <c r="B43" s="9"/>
      <c r="C43" s="8"/>
    </row>
    <row r="44" spans="2:6" x14ac:dyDescent="0.2">
      <c r="C44" s="8"/>
    </row>
    <row r="45" spans="2:6" x14ac:dyDescent="0.2">
      <c r="C45" s="7"/>
      <c r="F45" s="4"/>
    </row>
    <row r="46" spans="2:6" x14ac:dyDescent="0.2">
      <c r="C46" s="8">
        <f>SUM(C42:C45)</f>
        <v>0</v>
      </c>
      <c r="F46" s="2">
        <f>SUM(F42:F45)</f>
        <v>0</v>
      </c>
    </row>
    <row r="48" spans="2:6" x14ac:dyDescent="0.2">
      <c r="B48" s="3" t="s">
        <v>6</v>
      </c>
      <c r="C48" s="4"/>
      <c r="D48" s="10" t="s">
        <v>71</v>
      </c>
      <c r="E48" s="3"/>
      <c r="F48" s="5" t="s">
        <v>7</v>
      </c>
    </row>
    <row r="49" spans="2:6" x14ac:dyDescent="0.2">
      <c r="B49" s="9"/>
      <c r="C49" s="6"/>
      <c r="E49" s="9"/>
    </row>
    <row r="50" spans="2:6" x14ac:dyDescent="0.2">
      <c r="C50" s="8"/>
    </row>
    <row r="51" spans="2:6" x14ac:dyDescent="0.2">
      <c r="C51" s="8"/>
    </row>
    <row r="52" spans="2:6" x14ac:dyDescent="0.2">
      <c r="C52" s="7"/>
      <c r="F52" s="4"/>
    </row>
    <row r="53" spans="2:6" x14ac:dyDescent="0.2">
      <c r="C53" s="8">
        <f>SUM(C49:C52)</f>
        <v>0</v>
      </c>
      <c r="F53" s="2">
        <f>SUM(F49:F52)</f>
        <v>0</v>
      </c>
    </row>
    <row r="55" spans="2:6" x14ac:dyDescent="0.2">
      <c r="B55" s="3" t="s">
        <v>6</v>
      </c>
      <c r="C55" s="4"/>
      <c r="D55" s="10" t="s">
        <v>63</v>
      </c>
      <c r="E55" s="3"/>
      <c r="F55" s="5" t="s">
        <v>7</v>
      </c>
    </row>
    <row r="56" spans="2:6" x14ac:dyDescent="0.2">
      <c r="B56" s="9"/>
      <c r="C56" s="6"/>
      <c r="E56" s="9"/>
    </row>
    <row r="57" spans="2:6" x14ac:dyDescent="0.2">
      <c r="C57" s="8"/>
      <c r="E57" s="9"/>
    </row>
    <row r="58" spans="2:6" x14ac:dyDescent="0.2">
      <c r="C58" s="8"/>
      <c r="E58" s="9"/>
    </row>
    <row r="59" spans="2:6" x14ac:dyDescent="0.2">
      <c r="C59" s="7"/>
      <c r="E59" s="9"/>
      <c r="F59" s="4"/>
    </row>
    <row r="60" spans="2:6" x14ac:dyDescent="0.2">
      <c r="C60" s="8">
        <f>SUM(C56:C59)</f>
        <v>0</v>
      </c>
      <c r="F60" s="2">
        <f>SUM(F56:F59)</f>
        <v>0</v>
      </c>
    </row>
    <row r="62" spans="2:6" x14ac:dyDescent="0.2">
      <c r="B62" s="3" t="s">
        <v>6</v>
      </c>
      <c r="C62" s="4"/>
      <c r="D62" s="10" t="s">
        <v>65</v>
      </c>
      <c r="E62" s="3"/>
      <c r="F62" s="5" t="s">
        <v>7</v>
      </c>
    </row>
    <row r="63" spans="2:6" x14ac:dyDescent="0.2">
      <c r="B63" s="9"/>
      <c r="C63" s="6"/>
      <c r="E63" s="9"/>
    </row>
    <row r="64" spans="2:6" x14ac:dyDescent="0.2">
      <c r="B64" s="9"/>
      <c r="C64" s="8"/>
    </row>
    <row r="65" spans="2:6" x14ac:dyDescent="0.2">
      <c r="C65" s="8"/>
    </row>
    <row r="66" spans="2:6" x14ac:dyDescent="0.2">
      <c r="C66" s="8"/>
    </row>
    <row r="67" spans="2:6" x14ac:dyDescent="0.2">
      <c r="C67" s="7"/>
      <c r="F67" s="4"/>
    </row>
    <row r="68" spans="2:6" x14ac:dyDescent="0.2">
      <c r="C68" s="8">
        <f>SUM(C63:C67)</f>
        <v>0</v>
      </c>
      <c r="F68" s="2">
        <f>SUM(F63:F67)</f>
        <v>0</v>
      </c>
    </row>
    <row r="70" spans="2:6" x14ac:dyDescent="0.2">
      <c r="B70" s="3" t="s">
        <v>6</v>
      </c>
      <c r="C70" s="4"/>
      <c r="D70" s="10" t="s">
        <v>69</v>
      </c>
      <c r="E70" s="3"/>
      <c r="F70" s="5" t="s">
        <v>7</v>
      </c>
    </row>
    <row r="71" spans="2:6" x14ac:dyDescent="0.2">
      <c r="B71" s="9"/>
      <c r="C71" s="6"/>
      <c r="E71" s="9"/>
    </row>
    <row r="72" spans="2:6" x14ac:dyDescent="0.2">
      <c r="B72" s="9"/>
      <c r="C72" s="8"/>
    </row>
    <row r="73" spans="2:6" x14ac:dyDescent="0.2">
      <c r="C73" s="8"/>
    </row>
    <row r="74" spans="2:6" x14ac:dyDescent="0.2">
      <c r="C74" s="8"/>
    </row>
    <row r="75" spans="2:6" x14ac:dyDescent="0.2">
      <c r="C75" s="7"/>
      <c r="F75" s="4"/>
    </row>
    <row r="76" spans="2:6" x14ac:dyDescent="0.2">
      <c r="C76" s="8">
        <f>SUM(C71:C75)</f>
        <v>0</v>
      </c>
      <c r="F76" s="2">
        <f>SUM(F71:F75)</f>
        <v>0</v>
      </c>
    </row>
    <row r="78" spans="2:6" x14ac:dyDescent="0.2">
      <c r="B78" s="3" t="s">
        <v>6</v>
      </c>
      <c r="C78" s="4"/>
      <c r="D78" s="10" t="s">
        <v>72</v>
      </c>
      <c r="E78" s="3"/>
      <c r="F78" s="5" t="s">
        <v>7</v>
      </c>
    </row>
    <row r="79" spans="2:6" x14ac:dyDescent="0.2">
      <c r="B79" s="9"/>
      <c r="C79" s="6"/>
      <c r="E79" s="9"/>
    </row>
    <row r="80" spans="2:6" x14ac:dyDescent="0.2">
      <c r="C80" s="8"/>
    </row>
    <row r="81" spans="2:6" x14ac:dyDescent="0.2">
      <c r="C81" s="7"/>
      <c r="F81" s="4"/>
    </row>
    <row r="82" spans="2:6" x14ac:dyDescent="0.2">
      <c r="C82" s="8">
        <f>SUM(C79:C81)</f>
        <v>0</v>
      </c>
      <c r="F82" s="2">
        <f>SUM(F79:F81)</f>
        <v>0</v>
      </c>
    </row>
    <row r="84" spans="2:6" hidden="1" x14ac:dyDescent="0.2">
      <c r="B84" s="3" t="s">
        <v>6</v>
      </c>
      <c r="C84" s="4"/>
      <c r="D84" s="10" t="s">
        <v>75</v>
      </c>
      <c r="E84" s="3"/>
      <c r="F84" s="5" t="s">
        <v>7</v>
      </c>
    </row>
    <row r="85" spans="2:6" hidden="1" x14ac:dyDescent="0.2">
      <c r="B85" s="9" t="s">
        <v>15</v>
      </c>
      <c r="C85" s="6">
        <f>F79</f>
        <v>0</v>
      </c>
      <c r="E85" s="9" t="s">
        <v>18</v>
      </c>
      <c r="F85" s="2">
        <f>F11</f>
        <v>0</v>
      </c>
    </row>
    <row r="86" spans="2:6" hidden="1" x14ac:dyDescent="0.2">
      <c r="B86" s="9" t="s">
        <v>52</v>
      </c>
      <c r="C86" s="8">
        <v>1500</v>
      </c>
      <c r="E86" s="9"/>
    </row>
    <row r="87" spans="2:6" hidden="1" x14ac:dyDescent="0.2">
      <c r="B87" s="9"/>
      <c r="C87" s="8"/>
    </row>
    <row r="88" spans="2:6" hidden="1" x14ac:dyDescent="0.2">
      <c r="C88" s="7"/>
      <c r="F88" s="4"/>
    </row>
    <row r="89" spans="2:6" hidden="1" x14ac:dyDescent="0.2">
      <c r="C89" s="8">
        <f>SUM(C85:C88)</f>
        <v>1500</v>
      </c>
      <c r="F89" s="2">
        <f>SUM(F85:F88)</f>
        <v>0</v>
      </c>
    </row>
    <row r="90" spans="2:6" hidden="1" x14ac:dyDescent="0.2"/>
    <row r="91" spans="2:6" hidden="1" x14ac:dyDescent="0.2">
      <c r="B91" s="3" t="s">
        <v>6</v>
      </c>
      <c r="C91" s="4"/>
      <c r="D91" s="10" t="s">
        <v>76</v>
      </c>
      <c r="E91" s="3"/>
      <c r="F91" s="5" t="s">
        <v>7</v>
      </c>
    </row>
    <row r="92" spans="2:6" hidden="1" x14ac:dyDescent="0.2">
      <c r="B92" s="9" t="s">
        <v>77</v>
      </c>
      <c r="C92" s="6" t="e">
        <f>#REF!</f>
        <v>#REF!</v>
      </c>
      <c r="E92" t="s">
        <v>40</v>
      </c>
      <c r="F92" s="2">
        <v>8000</v>
      </c>
    </row>
    <row r="93" spans="2:6" hidden="1" x14ac:dyDescent="0.2">
      <c r="B93" s="9"/>
      <c r="C93" s="8"/>
    </row>
    <row r="94" spans="2:6" hidden="1" x14ac:dyDescent="0.2">
      <c r="C94" s="8"/>
    </row>
    <row r="95" spans="2:6" hidden="1" x14ac:dyDescent="0.2">
      <c r="C95" s="7"/>
      <c r="F95" s="4"/>
    </row>
    <row r="96" spans="2:6" hidden="1" x14ac:dyDescent="0.2">
      <c r="C96" s="8" t="e">
        <f>SUM(C92:C95)</f>
        <v>#REF!</v>
      </c>
      <c r="F96" s="2">
        <f>SUM(F92:F95)</f>
        <v>8000</v>
      </c>
    </row>
    <row r="97" spans="2:6" hidden="1" x14ac:dyDescent="0.2"/>
    <row r="98" spans="2:6" hidden="1" x14ac:dyDescent="0.2">
      <c r="B98" s="3" t="s">
        <v>6</v>
      </c>
      <c r="C98" s="4"/>
      <c r="D98" s="10" t="s">
        <v>78</v>
      </c>
      <c r="E98" s="3"/>
      <c r="F98" s="5" t="s">
        <v>7</v>
      </c>
    </row>
    <row r="99" spans="2:6" hidden="1" x14ac:dyDescent="0.2">
      <c r="B99" s="9" t="s">
        <v>40</v>
      </c>
      <c r="C99" s="6">
        <v>800</v>
      </c>
      <c r="E99" s="9" t="s">
        <v>79</v>
      </c>
      <c r="F99" s="2">
        <f>C63</f>
        <v>0</v>
      </c>
    </row>
    <row r="100" spans="2:6" hidden="1" x14ac:dyDescent="0.2">
      <c r="C100" s="8"/>
    </row>
    <row r="101" spans="2:6" hidden="1" x14ac:dyDescent="0.2">
      <c r="C101" s="8"/>
    </row>
    <row r="102" spans="2:6" hidden="1" x14ac:dyDescent="0.2">
      <c r="C102" s="7"/>
      <c r="F102" s="4"/>
    </row>
    <row r="103" spans="2:6" hidden="1" x14ac:dyDescent="0.2">
      <c r="C103" s="8">
        <f>SUM(C99:C102)</f>
        <v>800</v>
      </c>
      <c r="F103" s="2">
        <f>SUM(F99:F102)</f>
        <v>0</v>
      </c>
    </row>
    <row r="104" spans="2:6" hidden="1" x14ac:dyDescent="0.2"/>
    <row r="105" spans="2:6" hidden="1" x14ac:dyDescent="0.2">
      <c r="B105" s="3" t="s">
        <v>6</v>
      </c>
      <c r="C105" s="4"/>
      <c r="D105" s="10" t="s">
        <v>37</v>
      </c>
      <c r="E105" s="3"/>
      <c r="F105" s="5" t="s">
        <v>7</v>
      </c>
    </row>
    <row r="106" spans="2:6" hidden="1" x14ac:dyDescent="0.2">
      <c r="B106" s="9" t="s">
        <v>8</v>
      </c>
      <c r="C106" s="6">
        <f>F16</f>
        <v>0</v>
      </c>
      <c r="E106" s="9" t="s">
        <v>18</v>
      </c>
      <c r="F106" s="2">
        <f>F10</f>
        <v>0</v>
      </c>
    </row>
    <row r="107" spans="2:6" hidden="1" x14ac:dyDescent="0.2">
      <c r="B107" t="s">
        <v>40</v>
      </c>
      <c r="C107" s="8">
        <v>15000</v>
      </c>
    </row>
    <row r="108" spans="2:6" hidden="1" x14ac:dyDescent="0.2">
      <c r="C108" s="8"/>
    </row>
    <row r="109" spans="2:6" hidden="1" x14ac:dyDescent="0.2">
      <c r="C109" s="7"/>
      <c r="F109" s="4"/>
    </row>
    <row r="110" spans="2:6" hidden="1" x14ac:dyDescent="0.2">
      <c r="C110" s="8">
        <f>SUM(C106:C109)</f>
        <v>15000</v>
      </c>
      <c r="F110" s="2">
        <f>SUM(F106:F109)</f>
        <v>0</v>
      </c>
    </row>
    <row r="111" spans="2:6" hidden="1" x14ac:dyDescent="0.2"/>
    <row r="112" spans="2:6" hidden="1" x14ac:dyDescent="0.2">
      <c r="B112" s="3" t="s">
        <v>6</v>
      </c>
      <c r="C112" s="4"/>
      <c r="D112" s="10" t="s">
        <v>49</v>
      </c>
      <c r="E112" s="3"/>
      <c r="F112" s="5" t="s">
        <v>7</v>
      </c>
    </row>
    <row r="113" spans="2:6" hidden="1" x14ac:dyDescent="0.2">
      <c r="B113" s="9"/>
      <c r="C113" s="6"/>
      <c r="E113" s="9"/>
    </row>
    <row r="114" spans="2:6" hidden="1" x14ac:dyDescent="0.2">
      <c r="C114" s="8"/>
    </row>
    <row r="115" spans="2:6" hidden="1" x14ac:dyDescent="0.2">
      <c r="C115" s="8"/>
    </row>
    <row r="116" spans="2:6" hidden="1" x14ac:dyDescent="0.2">
      <c r="C116" s="7"/>
      <c r="F116" s="4"/>
    </row>
    <row r="117" spans="2:6" hidden="1" x14ac:dyDescent="0.2">
      <c r="C117" s="8">
        <f>SUM(C113:C116)</f>
        <v>0</v>
      </c>
      <c r="F117" s="2">
        <f>SUM(F113:F116)</f>
        <v>0</v>
      </c>
    </row>
    <row r="118" spans="2:6" hidden="1" x14ac:dyDescent="0.2"/>
    <row r="119" spans="2:6" hidden="1" x14ac:dyDescent="0.2">
      <c r="B119" s="3" t="s">
        <v>6</v>
      </c>
      <c r="C119" s="4"/>
      <c r="D119" s="10" t="s">
        <v>55</v>
      </c>
      <c r="E119" s="3"/>
      <c r="F119" s="5" t="s">
        <v>7</v>
      </c>
    </row>
    <row r="120" spans="2:6" hidden="1" x14ac:dyDescent="0.2">
      <c r="B120" s="9"/>
      <c r="C120" s="6"/>
      <c r="E120" s="9"/>
    </row>
    <row r="121" spans="2:6" hidden="1" x14ac:dyDescent="0.2">
      <c r="C121" s="8"/>
    </row>
    <row r="122" spans="2:6" hidden="1" x14ac:dyDescent="0.2">
      <c r="C122" s="8"/>
    </row>
    <row r="123" spans="2:6" hidden="1" x14ac:dyDescent="0.2">
      <c r="C123" s="7"/>
      <c r="F123" s="4"/>
    </row>
    <row r="124" spans="2:6" hidden="1" x14ac:dyDescent="0.2">
      <c r="C124" s="8">
        <f>SUM(C120:C123)</f>
        <v>0</v>
      </c>
      <c r="F124" s="2">
        <f>SUM(F120:F123)</f>
        <v>0</v>
      </c>
    </row>
    <row r="125" spans="2:6" hidden="1" x14ac:dyDescent="0.2"/>
    <row r="126" spans="2:6" hidden="1" x14ac:dyDescent="0.2">
      <c r="B126" s="3" t="s">
        <v>6</v>
      </c>
      <c r="C126" s="4"/>
      <c r="D126" s="10" t="s">
        <v>50</v>
      </c>
      <c r="E126" s="3"/>
      <c r="F126" s="5" t="s">
        <v>7</v>
      </c>
    </row>
    <row r="127" spans="2:6" hidden="1" x14ac:dyDescent="0.2">
      <c r="B127" s="9"/>
      <c r="C127" s="6"/>
      <c r="D127" s="9"/>
      <c r="E127" s="9"/>
    </row>
    <row r="128" spans="2:6" hidden="1" x14ac:dyDescent="0.2">
      <c r="B128" s="9"/>
      <c r="C128" s="8"/>
    </row>
    <row r="129" spans="2:6" hidden="1" x14ac:dyDescent="0.2">
      <c r="C129" s="8"/>
    </row>
    <row r="130" spans="2:6" hidden="1" x14ac:dyDescent="0.2">
      <c r="C130" s="7"/>
      <c r="F130" s="4"/>
    </row>
    <row r="131" spans="2:6" hidden="1" x14ac:dyDescent="0.2">
      <c r="C131" s="8">
        <f>SUM(C127:C130)</f>
        <v>0</v>
      </c>
      <c r="F131" s="2">
        <f>SUM(F127:F130)</f>
        <v>0</v>
      </c>
    </row>
    <row r="132" spans="2:6" hidden="1" x14ac:dyDescent="0.2"/>
    <row r="133" spans="2:6" hidden="1" x14ac:dyDescent="0.2">
      <c r="B133" s="3" t="s">
        <v>6</v>
      </c>
      <c r="C133" s="4"/>
      <c r="D133" s="10" t="s">
        <v>80</v>
      </c>
      <c r="E133" s="3"/>
      <c r="F133" s="5" t="s">
        <v>7</v>
      </c>
    </row>
    <row r="134" spans="2:6" hidden="1" x14ac:dyDescent="0.2">
      <c r="B134" s="9"/>
      <c r="C134" s="6"/>
      <c r="E134" s="9"/>
    </row>
    <row r="135" spans="2:6" hidden="1" x14ac:dyDescent="0.2">
      <c r="C135" s="8"/>
      <c r="E135" s="9"/>
    </row>
    <row r="136" spans="2:6" hidden="1" x14ac:dyDescent="0.2">
      <c r="C136" s="8"/>
      <c r="E136" s="9"/>
    </row>
    <row r="137" spans="2:6" hidden="1" x14ac:dyDescent="0.2">
      <c r="C137" s="7"/>
      <c r="E137" s="9"/>
      <c r="F137" s="4"/>
    </row>
    <row r="138" spans="2:6" hidden="1" x14ac:dyDescent="0.2">
      <c r="C138" s="8">
        <f>SUM(C134:C137)</f>
        <v>0</v>
      </c>
      <c r="F138" s="2">
        <f>SUM(F134:F137)</f>
        <v>0</v>
      </c>
    </row>
    <row r="139" spans="2:6" hidden="1" x14ac:dyDescent="0.2"/>
    <row r="140" spans="2:6" x14ac:dyDescent="0.2">
      <c r="B140" s="3" t="s">
        <v>6</v>
      </c>
      <c r="C140" s="4"/>
      <c r="D140" s="10" t="s">
        <v>33</v>
      </c>
      <c r="E140" s="3"/>
      <c r="F140" s="5" t="s">
        <v>7</v>
      </c>
    </row>
    <row r="141" spans="2:6" x14ac:dyDescent="0.2">
      <c r="C141" s="6"/>
    </row>
    <row r="142" spans="2:6" x14ac:dyDescent="0.2">
      <c r="B142" s="9"/>
      <c r="C142" s="8"/>
    </row>
    <row r="143" spans="2:6" x14ac:dyDescent="0.2">
      <c r="C143" s="8"/>
    </row>
    <row r="144" spans="2:6" x14ac:dyDescent="0.2">
      <c r="C144" s="8"/>
    </row>
    <row r="145" spans="1:6" x14ac:dyDescent="0.2">
      <c r="C145" s="8"/>
    </row>
    <row r="146" spans="1:6" x14ac:dyDescent="0.2">
      <c r="C146" s="7"/>
      <c r="F146" s="4"/>
    </row>
    <row r="147" spans="1:6" x14ac:dyDescent="0.2">
      <c r="C147" s="8">
        <f>SUM(C141:C146)</f>
        <v>0</v>
      </c>
      <c r="F147" s="2">
        <f>SUM(F141:F146)</f>
        <v>0</v>
      </c>
    </row>
    <row r="149" spans="1:6" x14ac:dyDescent="0.2">
      <c r="B149" s="3" t="s">
        <v>6</v>
      </c>
      <c r="C149" s="4"/>
      <c r="D149" s="10" t="s">
        <v>81</v>
      </c>
      <c r="E149" s="3"/>
      <c r="F149" s="5" t="s">
        <v>7</v>
      </c>
    </row>
    <row r="150" spans="1:6" x14ac:dyDescent="0.2">
      <c r="C150" s="6"/>
      <c r="E150" s="9"/>
    </row>
    <row r="151" spans="1:6" x14ac:dyDescent="0.2">
      <c r="C151" s="8"/>
      <c r="E151" s="9"/>
    </row>
    <row r="152" spans="1:6" x14ac:dyDescent="0.2">
      <c r="C152" s="8"/>
      <c r="E152" s="9"/>
    </row>
    <row r="153" spans="1:6" x14ac:dyDescent="0.2">
      <c r="C153" s="8"/>
      <c r="E153" s="9"/>
    </row>
    <row r="154" spans="1:6" x14ac:dyDescent="0.2">
      <c r="C154" s="7"/>
      <c r="F154" s="4"/>
    </row>
    <row r="155" spans="1:6" x14ac:dyDescent="0.2">
      <c r="C155" s="8">
        <f>SUM(C150:C154)</f>
        <v>0</v>
      </c>
      <c r="F155" s="2">
        <f>SUM(F150:F154)</f>
        <v>0</v>
      </c>
    </row>
    <row r="157" spans="1:6" ht="15" x14ac:dyDescent="0.25">
      <c r="A157" s="1" t="s">
        <v>83</v>
      </c>
    </row>
    <row r="158" spans="1:6" x14ac:dyDescent="0.2">
      <c r="A158" s="9" t="s">
        <v>12</v>
      </c>
      <c r="B158" s="9"/>
    </row>
    <row r="160" spans="1:6" x14ac:dyDescent="0.2">
      <c r="A160" s="9" t="s">
        <v>16</v>
      </c>
    </row>
    <row r="161" spans="1:3" x14ac:dyDescent="0.2">
      <c r="A161" s="9" t="s">
        <v>18</v>
      </c>
    </row>
    <row r="162" spans="1:3" x14ac:dyDescent="0.2">
      <c r="A162" s="9" t="s">
        <v>21</v>
      </c>
    </row>
    <row r="165" spans="1:3" ht="15" x14ac:dyDescent="0.25">
      <c r="A165" s="1" t="s">
        <v>82</v>
      </c>
    </row>
    <row r="169" spans="1:3" x14ac:dyDescent="0.2">
      <c r="C169" s="4"/>
    </row>
    <row r="170" spans="1:3" x14ac:dyDescent="0.2">
      <c r="C170" s="2">
        <f>SUM(C166:C169)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B4F9-C546-4141-88F4-ED5E3530158A}">
  <dimension ref="A1:F170"/>
  <sheetViews>
    <sheetView topLeftCell="A69" zoomScale="80" zoomScaleNormal="80" workbookViewId="0">
      <selection activeCell="C162" sqref="C162"/>
    </sheetView>
  </sheetViews>
  <sheetFormatPr baseColWidth="10" defaultRowHeight="14.25" x14ac:dyDescent="0.2"/>
  <cols>
    <col min="1" max="1" width="4.75" customWidth="1"/>
    <col min="2" max="2" width="25.75" customWidth="1"/>
    <col min="3" max="3" width="11" style="2"/>
    <col min="4" max="4" width="0.25" customWidth="1"/>
    <col min="5" max="5" width="25.75" customWidth="1"/>
    <col min="6" max="6" width="11" style="2"/>
  </cols>
  <sheetData>
    <row r="1" spans="1:6" ht="15" x14ac:dyDescent="0.25">
      <c r="A1" s="1" t="s">
        <v>60</v>
      </c>
    </row>
    <row r="2" spans="1:6" x14ac:dyDescent="0.2">
      <c r="B2" s="3" t="s">
        <v>41</v>
      </c>
      <c r="C2" s="4"/>
      <c r="D2" s="14" t="s">
        <v>61</v>
      </c>
      <c r="E2" s="3"/>
      <c r="F2" s="5" t="s">
        <v>42</v>
      </c>
    </row>
    <row r="3" spans="1:6" x14ac:dyDescent="0.2">
      <c r="B3" t="s">
        <v>10</v>
      </c>
      <c r="C3" s="7">
        <v>30000</v>
      </c>
      <c r="E3" t="s">
        <v>9</v>
      </c>
      <c r="F3" s="4">
        <v>30000</v>
      </c>
    </row>
    <row r="4" spans="1:6" x14ac:dyDescent="0.2">
      <c r="C4" s="8">
        <f>SUM(C3:C3)</f>
        <v>30000</v>
      </c>
      <c r="F4" s="2">
        <f>SUM(F3:F3)</f>
        <v>30000</v>
      </c>
    </row>
    <row r="6" spans="1:6" ht="15" x14ac:dyDescent="0.25">
      <c r="A6" s="1" t="s">
        <v>62</v>
      </c>
    </row>
    <row r="7" spans="1:6" x14ac:dyDescent="0.2">
      <c r="A7" s="9" t="s">
        <v>12</v>
      </c>
    </row>
    <row r="8" spans="1:6" x14ac:dyDescent="0.2">
      <c r="A8" s="9" t="s">
        <v>64</v>
      </c>
    </row>
    <row r="9" spans="1:6" x14ac:dyDescent="0.2">
      <c r="A9" s="9" t="s">
        <v>66</v>
      </c>
    </row>
    <row r="10" spans="1:6" x14ac:dyDescent="0.2">
      <c r="A10" s="9" t="s">
        <v>68</v>
      </c>
    </row>
    <row r="11" spans="1:6" x14ac:dyDescent="0.2">
      <c r="A11" s="9" t="s">
        <v>70</v>
      </c>
    </row>
    <row r="12" spans="1:6" x14ac:dyDescent="0.2">
      <c r="A12" s="9" t="s">
        <v>21</v>
      </c>
    </row>
    <row r="13" spans="1:6" x14ac:dyDescent="0.2">
      <c r="A13" s="9"/>
    </row>
    <row r="14" spans="1:6" x14ac:dyDescent="0.2">
      <c r="B14" s="3" t="s">
        <v>6</v>
      </c>
      <c r="C14" s="4"/>
      <c r="D14" s="10" t="s">
        <v>10</v>
      </c>
      <c r="E14" s="3"/>
      <c r="F14" s="5" t="s">
        <v>7</v>
      </c>
    </row>
    <row r="15" spans="1:6" x14ac:dyDescent="0.2">
      <c r="B15" s="9"/>
      <c r="C15" s="6"/>
      <c r="E15" s="9"/>
    </row>
    <row r="16" spans="1:6" x14ac:dyDescent="0.2">
      <c r="B16" s="9"/>
      <c r="C16" s="8"/>
    </row>
    <row r="17" spans="2:6" x14ac:dyDescent="0.2">
      <c r="C17" s="8"/>
    </row>
    <row r="18" spans="2:6" x14ac:dyDescent="0.2">
      <c r="C18" s="7"/>
      <c r="F18" s="4"/>
    </row>
    <row r="19" spans="2:6" x14ac:dyDescent="0.2">
      <c r="C19" s="8">
        <f>SUM(C15:C18)</f>
        <v>0</v>
      </c>
      <c r="F19" s="2">
        <f>SUM(F15:F18)</f>
        <v>0</v>
      </c>
    </row>
    <row r="21" spans="2:6" x14ac:dyDescent="0.2">
      <c r="B21" s="3" t="s">
        <v>6</v>
      </c>
      <c r="C21" s="4"/>
      <c r="D21" s="10" t="s">
        <v>73</v>
      </c>
      <c r="E21" s="3"/>
      <c r="F21" s="5" t="s">
        <v>7</v>
      </c>
    </row>
    <row r="22" spans="2:6" x14ac:dyDescent="0.2">
      <c r="B22" s="9"/>
      <c r="C22" s="6"/>
      <c r="E22" s="9"/>
    </row>
    <row r="23" spans="2:6" x14ac:dyDescent="0.2">
      <c r="B23" s="9"/>
      <c r="C23" s="8"/>
      <c r="E23" s="9"/>
    </row>
    <row r="24" spans="2:6" x14ac:dyDescent="0.2">
      <c r="C24" s="8"/>
    </row>
    <row r="25" spans="2:6" x14ac:dyDescent="0.2">
      <c r="C25" s="7"/>
      <c r="F25" s="4"/>
    </row>
    <row r="26" spans="2:6" x14ac:dyDescent="0.2">
      <c r="C26" s="8">
        <f>SUM(C22:C25)</f>
        <v>0</v>
      </c>
      <c r="F26" s="2">
        <f>SUM(F22:F25)</f>
        <v>0</v>
      </c>
    </row>
    <row r="28" spans="2:6" x14ac:dyDescent="0.2">
      <c r="B28" s="3" t="s">
        <v>6</v>
      </c>
      <c r="C28" s="4"/>
      <c r="D28" s="10" t="s">
        <v>67</v>
      </c>
      <c r="E28" s="3"/>
      <c r="F28" s="5" t="s">
        <v>7</v>
      </c>
    </row>
    <row r="29" spans="2:6" x14ac:dyDescent="0.2">
      <c r="B29" s="9"/>
      <c r="C29" s="6"/>
      <c r="E29" s="9"/>
    </row>
    <row r="30" spans="2:6" x14ac:dyDescent="0.2">
      <c r="C30" s="8"/>
      <c r="E30" s="9"/>
    </row>
    <row r="31" spans="2:6" x14ac:dyDescent="0.2">
      <c r="C31" s="7"/>
      <c r="F31" s="4"/>
    </row>
    <row r="32" spans="2:6" x14ac:dyDescent="0.2">
      <c r="C32" s="8">
        <f>SUM(C29:C31)</f>
        <v>0</v>
      </c>
      <c r="F32" s="2">
        <f>SUM(F29:F31)</f>
        <v>0</v>
      </c>
    </row>
    <row r="34" spans="2:6" x14ac:dyDescent="0.2">
      <c r="B34" s="3" t="s">
        <v>6</v>
      </c>
      <c r="C34" s="4"/>
      <c r="D34" s="10" t="s">
        <v>74</v>
      </c>
      <c r="E34" s="3"/>
      <c r="F34" s="5" t="s">
        <v>7</v>
      </c>
    </row>
    <row r="35" spans="2:6" x14ac:dyDescent="0.2">
      <c r="B35" s="9"/>
      <c r="C35" s="6"/>
      <c r="E35" s="9"/>
    </row>
    <row r="36" spans="2:6" x14ac:dyDescent="0.2">
      <c r="B36" s="9"/>
      <c r="C36" s="8"/>
    </row>
    <row r="37" spans="2:6" x14ac:dyDescent="0.2">
      <c r="C37" s="8"/>
    </row>
    <row r="38" spans="2:6" x14ac:dyDescent="0.2">
      <c r="C38" s="7"/>
      <c r="F38" s="4"/>
    </row>
    <row r="39" spans="2:6" x14ac:dyDescent="0.2">
      <c r="C39" s="8">
        <f>SUM(C35:C38)</f>
        <v>0</v>
      </c>
      <c r="F39" s="2">
        <f>SUM(F35:F38)</f>
        <v>0</v>
      </c>
    </row>
    <row r="41" spans="2:6" x14ac:dyDescent="0.2">
      <c r="B41" s="3" t="s">
        <v>6</v>
      </c>
      <c r="C41" s="4"/>
      <c r="D41" s="10" t="s">
        <v>52</v>
      </c>
      <c r="E41" s="3"/>
      <c r="F41" s="5" t="s">
        <v>7</v>
      </c>
    </row>
    <row r="42" spans="2:6" x14ac:dyDescent="0.2">
      <c r="B42" s="9"/>
      <c r="C42" s="6"/>
      <c r="E42" s="9"/>
    </row>
    <row r="43" spans="2:6" x14ac:dyDescent="0.2">
      <c r="B43" s="9"/>
      <c r="C43" s="8"/>
    </row>
    <row r="44" spans="2:6" x14ac:dyDescent="0.2">
      <c r="C44" s="8"/>
    </row>
    <row r="45" spans="2:6" x14ac:dyDescent="0.2">
      <c r="C45" s="7"/>
      <c r="F45" s="4"/>
    </row>
    <row r="46" spans="2:6" x14ac:dyDescent="0.2">
      <c r="C46" s="8">
        <f>SUM(C42:C45)</f>
        <v>0</v>
      </c>
      <c r="F46" s="2">
        <f>SUM(F42:F45)</f>
        <v>0</v>
      </c>
    </row>
    <row r="48" spans="2:6" x14ac:dyDescent="0.2">
      <c r="B48" s="3" t="s">
        <v>6</v>
      </c>
      <c r="C48" s="4"/>
      <c r="D48" s="10" t="s">
        <v>71</v>
      </c>
      <c r="E48" s="3"/>
      <c r="F48" s="5" t="s">
        <v>7</v>
      </c>
    </row>
    <row r="49" spans="2:6" x14ac:dyDescent="0.2">
      <c r="B49" s="9"/>
      <c r="C49" s="6"/>
      <c r="E49" s="9"/>
    </row>
    <row r="50" spans="2:6" x14ac:dyDescent="0.2">
      <c r="C50" s="8"/>
    </row>
    <row r="51" spans="2:6" x14ac:dyDescent="0.2">
      <c r="C51" s="8"/>
    </row>
    <row r="52" spans="2:6" x14ac:dyDescent="0.2">
      <c r="C52" s="7"/>
      <c r="F52" s="4"/>
    </row>
    <row r="53" spans="2:6" x14ac:dyDescent="0.2">
      <c r="C53" s="8">
        <f>SUM(C49:C52)</f>
        <v>0</v>
      </c>
      <c r="F53" s="2">
        <f>SUM(F49:F52)</f>
        <v>0</v>
      </c>
    </row>
    <row r="55" spans="2:6" x14ac:dyDescent="0.2">
      <c r="B55" s="3" t="s">
        <v>6</v>
      </c>
      <c r="C55" s="4"/>
      <c r="D55" s="10" t="s">
        <v>63</v>
      </c>
      <c r="E55" s="3"/>
      <c r="F55" s="5" t="s">
        <v>7</v>
      </c>
    </row>
    <row r="56" spans="2:6" x14ac:dyDescent="0.2">
      <c r="B56" s="9"/>
      <c r="C56" s="6"/>
      <c r="E56" s="9"/>
    </row>
    <row r="57" spans="2:6" x14ac:dyDescent="0.2">
      <c r="C57" s="8"/>
      <c r="E57" s="9"/>
    </row>
    <row r="58" spans="2:6" x14ac:dyDescent="0.2">
      <c r="C58" s="8"/>
      <c r="E58" s="9"/>
    </row>
    <row r="59" spans="2:6" x14ac:dyDescent="0.2">
      <c r="C59" s="7"/>
      <c r="E59" s="9"/>
      <c r="F59" s="4"/>
    </row>
    <row r="60" spans="2:6" x14ac:dyDescent="0.2">
      <c r="C60" s="8">
        <f>SUM(C56:C59)</f>
        <v>0</v>
      </c>
      <c r="F60" s="2">
        <f>SUM(F56:F59)</f>
        <v>0</v>
      </c>
    </row>
    <row r="62" spans="2:6" x14ac:dyDescent="0.2">
      <c r="B62" s="3" t="s">
        <v>6</v>
      </c>
      <c r="C62" s="4"/>
      <c r="D62" s="10" t="s">
        <v>65</v>
      </c>
      <c r="E62" s="3"/>
      <c r="F62" s="5" t="s">
        <v>7</v>
      </c>
    </row>
    <row r="63" spans="2:6" x14ac:dyDescent="0.2">
      <c r="B63" s="9"/>
      <c r="C63" s="6"/>
      <c r="E63" s="9"/>
    </row>
    <row r="64" spans="2:6" x14ac:dyDescent="0.2">
      <c r="B64" s="9"/>
      <c r="C64" s="8"/>
    </row>
    <row r="65" spans="2:6" x14ac:dyDescent="0.2">
      <c r="C65" s="8"/>
    </row>
    <row r="66" spans="2:6" x14ac:dyDescent="0.2">
      <c r="C66" s="8"/>
    </row>
    <row r="67" spans="2:6" x14ac:dyDescent="0.2">
      <c r="C67" s="7"/>
      <c r="F67" s="4"/>
    </row>
    <row r="68" spans="2:6" x14ac:dyDescent="0.2">
      <c r="C68" s="8">
        <f>SUM(C63:C67)</f>
        <v>0</v>
      </c>
      <c r="F68" s="2">
        <f>SUM(F63:F67)</f>
        <v>0</v>
      </c>
    </row>
    <row r="70" spans="2:6" x14ac:dyDescent="0.2">
      <c r="B70" s="3" t="s">
        <v>6</v>
      </c>
      <c r="C70" s="4"/>
      <c r="D70" s="10" t="s">
        <v>69</v>
      </c>
      <c r="E70" s="3"/>
      <c r="F70" s="5" t="s">
        <v>7</v>
      </c>
    </row>
    <row r="71" spans="2:6" x14ac:dyDescent="0.2">
      <c r="B71" s="9"/>
      <c r="C71" s="6"/>
      <c r="E71" s="9"/>
    </row>
    <row r="72" spans="2:6" x14ac:dyDescent="0.2">
      <c r="B72" s="9"/>
      <c r="C72" s="8"/>
    </row>
    <row r="73" spans="2:6" x14ac:dyDescent="0.2">
      <c r="C73" s="8"/>
    </row>
    <row r="74" spans="2:6" x14ac:dyDescent="0.2">
      <c r="C74" s="8"/>
    </row>
    <row r="75" spans="2:6" x14ac:dyDescent="0.2">
      <c r="C75" s="7"/>
      <c r="F75" s="4"/>
    </row>
    <row r="76" spans="2:6" x14ac:dyDescent="0.2">
      <c r="C76" s="8">
        <f>SUM(C71:C75)</f>
        <v>0</v>
      </c>
      <c r="F76" s="2">
        <f>SUM(F71:F75)</f>
        <v>0</v>
      </c>
    </row>
    <row r="78" spans="2:6" x14ac:dyDescent="0.2">
      <c r="B78" s="3" t="s">
        <v>6</v>
      </c>
      <c r="C78" s="4"/>
      <c r="D78" s="10" t="s">
        <v>72</v>
      </c>
      <c r="E78" s="3"/>
      <c r="F78" s="5" t="s">
        <v>7</v>
      </c>
    </row>
    <row r="79" spans="2:6" x14ac:dyDescent="0.2">
      <c r="B79" s="9"/>
      <c r="C79" s="6"/>
      <c r="E79" s="9"/>
    </row>
    <row r="80" spans="2:6" x14ac:dyDescent="0.2">
      <c r="C80" s="8"/>
    </row>
    <row r="81" spans="2:6" x14ac:dyDescent="0.2">
      <c r="C81" s="7"/>
      <c r="F81" s="4"/>
    </row>
    <row r="82" spans="2:6" x14ac:dyDescent="0.2">
      <c r="C82" s="8">
        <f>SUM(C79:C81)</f>
        <v>0</v>
      </c>
      <c r="F82" s="2">
        <f>SUM(F79:F81)</f>
        <v>0</v>
      </c>
    </row>
    <row r="84" spans="2:6" hidden="1" x14ac:dyDescent="0.2">
      <c r="B84" s="3" t="s">
        <v>6</v>
      </c>
      <c r="C84" s="4"/>
      <c r="D84" s="10" t="s">
        <v>75</v>
      </c>
      <c r="E84" s="3"/>
      <c r="F84" s="5" t="s">
        <v>7</v>
      </c>
    </row>
    <row r="85" spans="2:6" hidden="1" x14ac:dyDescent="0.2">
      <c r="B85" s="9" t="s">
        <v>15</v>
      </c>
      <c r="C85" s="6">
        <f>F79</f>
        <v>0</v>
      </c>
      <c r="E85" s="9" t="s">
        <v>18</v>
      </c>
      <c r="F85" s="2">
        <f>F11</f>
        <v>0</v>
      </c>
    </row>
    <row r="86" spans="2:6" hidden="1" x14ac:dyDescent="0.2">
      <c r="B86" s="9" t="s">
        <v>52</v>
      </c>
      <c r="C86" s="8">
        <v>1500</v>
      </c>
      <c r="E86" s="9"/>
    </row>
    <row r="87" spans="2:6" hidden="1" x14ac:dyDescent="0.2">
      <c r="B87" s="9"/>
      <c r="C87" s="8"/>
    </row>
    <row r="88" spans="2:6" hidden="1" x14ac:dyDescent="0.2">
      <c r="C88" s="7"/>
      <c r="F88" s="4"/>
    </row>
    <row r="89" spans="2:6" hidden="1" x14ac:dyDescent="0.2">
      <c r="C89" s="8">
        <f>SUM(C85:C88)</f>
        <v>1500</v>
      </c>
      <c r="F89" s="2">
        <f>SUM(F85:F88)</f>
        <v>0</v>
      </c>
    </row>
    <row r="90" spans="2:6" hidden="1" x14ac:dyDescent="0.2"/>
    <row r="91" spans="2:6" hidden="1" x14ac:dyDescent="0.2">
      <c r="B91" s="3" t="s">
        <v>6</v>
      </c>
      <c r="C91" s="4"/>
      <c r="D91" s="10" t="s">
        <v>76</v>
      </c>
      <c r="E91" s="3"/>
      <c r="F91" s="5" t="s">
        <v>7</v>
      </c>
    </row>
    <row r="92" spans="2:6" hidden="1" x14ac:dyDescent="0.2">
      <c r="B92" s="9" t="s">
        <v>77</v>
      </c>
      <c r="C92" s="6" t="e">
        <f>#REF!</f>
        <v>#REF!</v>
      </c>
      <c r="E92" t="s">
        <v>40</v>
      </c>
      <c r="F92" s="2">
        <v>8000</v>
      </c>
    </row>
    <row r="93" spans="2:6" hidden="1" x14ac:dyDescent="0.2">
      <c r="B93" s="9"/>
      <c r="C93" s="8"/>
    </row>
    <row r="94" spans="2:6" hidden="1" x14ac:dyDescent="0.2">
      <c r="C94" s="8"/>
    </row>
    <row r="95" spans="2:6" hidden="1" x14ac:dyDescent="0.2">
      <c r="C95" s="7"/>
      <c r="F95" s="4"/>
    </row>
    <row r="96" spans="2:6" hidden="1" x14ac:dyDescent="0.2">
      <c r="C96" s="8" t="e">
        <f>SUM(C92:C95)</f>
        <v>#REF!</v>
      </c>
      <c r="F96" s="2">
        <f>SUM(F92:F95)</f>
        <v>8000</v>
      </c>
    </row>
    <row r="97" spans="2:6" hidden="1" x14ac:dyDescent="0.2"/>
    <row r="98" spans="2:6" hidden="1" x14ac:dyDescent="0.2">
      <c r="B98" s="3" t="s">
        <v>6</v>
      </c>
      <c r="C98" s="4"/>
      <c r="D98" s="10" t="s">
        <v>78</v>
      </c>
      <c r="E98" s="3"/>
      <c r="F98" s="5" t="s">
        <v>7</v>
      </c>
    </row>
    <row r="99" spans="2:6" hidden="1" x14ac:dyDescent="0.2">
      <c r="B99" s="9" t="s">
        <v>40</v>
      </c>
      <c r="C99" s="6">
        <v>800</v>
      </c>
      <c r="E99" s="9" t="s">
        <v>79</v>
      </c>
      <c r="F99" s="2">
        <f>C63</f>
        <v>0</v>
      </c>
    </row>
    <row r="100" spans="2:6" hidden="1" x14ac:dyDescent="0.2">
      <c r="C100" s="8"/>
    </row>
    <row r="101" spans="2:6" hidden="1" x14ac:dyDescent="0.2">
      <c r="C101" s="8"/>
    </row>
    <row r="102" spans="2:6" hidden="1" x14ac:dyDescent="0.2">
      <c r="C102" s="7"/>
      <c r="F102" s="4"/>
    </row>
    <row r="103" spans="2:6" hidden="1" x14ac:dyDescent="0.2">
      <c r="C103" s="8">
        <f>SUM(C99:C102)</f>
        <v>800</v>
      </c>
      <c r="F103" s="2">
        <f>SUM(F99:F102)</f>
        <v>0</v>
      </c>
    </row>
    <row r="104" spans="2:6" hidden="1" x14ac:dyDescent="0.2"/>
    <row r="105" spans="2:6" hidden="1" x14ac:dyDescent="0.2">
      <c r="B105" s="3" t="s">
        <v>6</v>
      </c>
      <c r="C105" s="4"/>
      <c r="D105" s="10" t="s">
        <v>37</v>
      </c>
      <c r="E105" s="3"/>
      <c r="F105" s="5" t="s">
        <v>7</v>
      </c>
    </row>
    <row r="106" spans="2:6" hidden="1" x14ac:dyDescent="0.2">
      <c r="B106" s="9" t="s">
        <v>8</v>
      </c>
      <c r="C106" s="6">
        <f>F16</f>
        <v>0</v>
      </c>
      <c r="E106" s="9" t="s">
        <v>18</v>
      </c>
      <c r="F106" s="2">
        <f>F10</f>
        <v>0</v>
      </c>
    </row>
    <row r="107" spans="2:6" hidden="1" x14ac:dyDescent="0.2">
      <c r="B107" t="s">
        <v>40</v>
      </c>
      <c r="C107" s="8">
        <v>15000</v>
      </c>
    </row>
    <row r="108" spans="2:6" hidden="1" x14ac:dyDescent="0.2">
      <c r="C108" s="8"/>
    </row>
    <row r="109" spans="2:6" hidden="1" x14ac:dyDescent="0.2">
      <c r="C109" s="7"/>
      <c r="F109" s="4"/>
    </row>
    <row r="110" spans="2:6" hidden="1" x14ac:dyDescent="0.2">
      <c r="C110" s="8">
        <f>SUM(C106:C109)</f>
        <v>15000</v>
      </c>
      <c r="F110" s="2">
        <f>SUM(F106:F109)</f>
        <v>0</v>
      </c>
    </row>
    <row r="111" spans="2:6" hidden="1" x14ac:dyDescent="0.2"/>
    <row r="112" spans="2:6" hidden="1" x14ac:dyDescent="0.2">
      <c r="B112" s="3" t="s">
        <v>6</v>
      </c>
      <c r="C112" s="4"/>
      <c r="D112" s="10" t="s">
        <v>49</v>
      </c>
      <c r="E112" s="3"/>
      <c r="F112" s="5" t="s">
        <v>7</v>
      </c>
    </row>
    <row r="113" spans="2:6" hidden="1" x14ac:dyDescent="0.2">
      <c r="B113" s="9"/>
      <c r="C113" s="6"/>
      <c r="E113" s="9"/>
    </row>
    <row r="114" spans="2:6" hidden="1" x14ac:dyDescent="0.2">
      <c r="C114" s="8"/>
    </row>
    <row r="115" spans="2:6" hidden="1" x14ac:dyDescent="0.2">
      <c r="C115" s="8"/>
    </row>
    <row r="116" spans="2:6" hidden="1" x14ac:dyDescent="0.2">
      <c r="C116" s="7"/>
      <c r="F116" s="4"/>
    </row>
    <row r="117" spans="2:6" hidden="1" x14ac:dyDescent="0.2">
      <c r="C117" s="8">
        <f>SUM(C113:C116)</f>
        <v>0</v>
      </c>
      <c r="F117" s="2">
        <f>SUM(F113:F116)</f>
        <v>0</v>
      </c>
    </row>
    <row r="118" spans="2:6" hidden="1" x14ac:dyDescent="0.2"/>
    <row r="119" spans="2:6" hidden="1" x14ac:dyDescent="0.2">
      <c r="B119" s="3" t="s">
        <v>6</v>
      </c>
      <c r="C119" s="4"/>
      <c r="D119" s="10" t="s">
        <v>55</v>
      </c>
      <c r="E119" s="3"/>
      <c r="F119" s="5" t="s">
        <v>7</v>
      </c>
    </row>
    <row r="120" spans="2:6" hidden="1" x14ac:dyDescent="0.2">
      <c r="B120" s="9"/>
      <c r="C120" s="6"/>
      <c r="E120" s="9"/>
    </row>
    <row r="121" spans="2:6" hidden="1" x14ac:dyDescent="0.2">
      <c r="C121" s="8"/>
    </row>
    <row r="122" spans="2:6" hidden="1" x14ac:dyDescent="0.2">
      <c r="C122" s="8"/>
    </row>
    <row r="123" spans="2:6" hidden="1" x14ac:dyDescent="0.2">
      <c r="C123" s="7"/>
      <c r="F123" s="4"/>
    </row>
    <row r="124" spans="2:6" hidden="1" x14ac:dyDescent="0.2">
      <c r="C124" s="8">
        <f>SUM(C120:C123)</f>
        <v>0</v>
      </c>
      <c r="F124" s="2">
        <f>SUM(F120:F123)</f>
        <v>0</v>
      </c>
    </row>
    <row r="125" spans="2:6" hidden="1" x14ac:dyDescent="0.2"/>
    <row r="126" spans="2:6" hidden="1" x14ac:dyDescent="0.2">
      <c r="B126" s="3" t="s">
        <v>6</v>
      </c>
      <c r="C126" s="4"/>
      <c r="D126" s="10" t="s">
        <v>50</v>
      </c>
      <c r="E126" s="3"/>
      <c r="F126" s="5" t="s">
        <v>7</v>
      </c>
    </row>
    <row r="127" spans="2:6" hidden="1" x14ac:dyDescent="0.2">
      <c r="B127" s="9"/>
      <c r="C127" s="6"/>
      <c r="D127" s="9"/>
      <c r="E127" s="9"/>
    </row>
    <row r="128" spans="2:6" hidden="1" x14ac:dyDescent="0.2">
      <c r="B128" s="9"/>
      <c r="C128" s="8"/>
    </row>
    <row r="129" spans="2:6" hidden="1" x14ac:dyDescent="0.2">
      <c r="C129" s="8"/>
    </row>
    <row r="130" spans="2:6" hidden="1" x14ac:dyDescent="0.2">
      <c r="C130" s="7"/>
      <c r="F130" s="4"/>
    </row>
    <row r="131" spans="2:6" hidden="1" x14ac:dyDescent="0.2">
      <c r="C131" s="8">
        <f>SUM(C127:C130)</f>
        <v>0</v>
      </c>
      <c r="F131" s="2">
        <f>SUM(F127:F130)</f>
        <v>0</v>
      </c>
    </row>
    <row r="132" spans="2:6" hidden="1" x14ac:dyDescent="0.2"/>
    <row r="133" spans="2:6" hidden="1" x14ac:dyDescent="0.2">
      <c r="B133" s="3" t="s">
        <v>6</v>
      </c>
      <c r="C133" s="4"/>
      <c r="D133" s="10" t="s">
        <v>80</v>
      </c>
      <c r="E133" s="3"/>
      <c r="F133" s="5" t="s">
        <v>7</v>
      </c>
    </row>
    <row r="134" spans="2:6" hidden="1" x14ac:dyDescent="0.2">
      <c r="B134" s="9"/>
      <c r="C134" s="6"/>
      <c r="E134" s="9"/>
    </row>
    <row r="135" spans="2:6" hidden="1" x14ac:dyDescent="0.2">
      <c r="C135" s="8"/>
      <c r="E135" s="9"/>
    </row>
    <row r="136" spans="2:6" hidden="1" x14ac:dyDescent="0.2">
      <c r="C136" s="8"/>
      <c r="E136" s="9"/>
    </row>
    <row r="137" spans="2:6" hidden="1" x14ac:dyDescent="0.2">
      <c r="C137" s="7"/>
      <c r="E137" s="9"/>
      <c r="F137" s="4"/>
    </row>
    <row r="138" spans="2:6" hidden="1" x14ac:dyDescent="0.2">
      <c r="C138" s="8">
        <f>SUM(C134:C137)</f>
        <v>0</v>
      </c>
      <c r="F138" s="2">
        <f>SUM(F134:F137)</f>
        <v>0</v>
      </c>
    </row>
    <row r="139" spans="2:6" hidden="1" x14ac:dyDescent="0.2"/>
    <row r="140" spans="2:6" x14ac:dyDescent="0.2">
      <c r="B140" s="3" t="s">
        <v>6</v>
      </c>
      <c r="C140" s="4"/>
      <c r="D140" s="10" t="s">
        <v>33</v>
      </c>
      <c r="E140" s="3"/>
      <c r="F140" s="5" t="s">
        <v>7</v>
      </c>
    </row>
    <row r="141" spans="2:6" x14ac:dyDescent="0.2">
      <c r="C141" s="6"/>
    </row>
    <row r="142" spans="2:6" x14ac:dyDescent="0.2">
      <c r="B142" s="9"/>
      <c r="C142" s="8"/>
    </row>
    <row r="143" spans="2:6" x14ac:dyDescent="0.2">
      <c r="C143" s="8"/>
    </row>
    <row r="144" spans="2:6" x14ac:dyDescent="0.2">
      <c r="C144" s="8"/>
    </row>
    <row r="145" spans="1:6" x14ac:dyDescent="0.2">
      <c r="C145" s="8"/>
    </row>
    <row r="146" spans="1:6" x14ac:dyDescent="0.2">
      <c r="C146" s="7"/>
      <c r="F146" s="4"/>
    </row>
    <row r="147" spans="1:6" x14ac:dyDescent="0.2">
      <c r="C147" s="8">
        <f>SUM(C141:C146)</f>
        <v>0</v>
      </c>
      <c r="F147" s="2">
        <f>SUM(F141:F146)</f>
        <v>0</v>
      </c>
    </row>
    <row r="149" spans="1:6" x14ac:dyDescent="0.2">
      <c r="B149" s="3" t="s">
        <v>6</v>
      </c>
      <c r="C149" s="4"/>
      <c r="D149" s="10" t="s">
        <v>81</v>
      </c>
      <c r="E149" s="3"/>
      <c r="F149" s="5" t="s">
        <v>7</v>
      </c>
    </row>
    <row r="150" spans="1:6" x14ac:dyDescent="0.2">
      <c r="C150" s="6"/>
      <c r="E150" s="9"/>
    </row>
    <row r="151" spans="1:6" x14ac:dyDescent="0.2">
      <c r="C151" s="8"/>
      <c r="E151" s="9"/>
    </row>
    <row r="152" spans="1:6" x14ac:dyDescent="0.2">
      <c r="C152" s="8"/>
      <c r="E152" s="9"/>
    </row>
    <row r="153" spans="1:6" x14ac:dyDescent="0.2">
      <c r="C153" s="8"/>
      <c r="E153" s="9"/>
    </row>
    <row r="154" spans="1:6" x14ac:dyDescent="0.2">
      <c r="C154" s="7"/>
      <c r="F154" s="4"/>
    </row>
    <row r="155" spans="1:6" x14ac:dyDescent="0.2">
      <c r="C155" s="8">
        <f>SUM(C150:C154)</f>
        <v>0</v>
      </c>
      <c r="F155" s="2">
        <f>SUM(F150:F154)</f>
        <v>0</v>
      </c>
    </row>
    <row r="157" spans="1:6" ht="15" x14ac:dyDescent="0.25">
      <c r="A157" s="1" t="s">
        <v>83</v>
      </c>
    </row>
    <row r="158" spans="1:6" x14ac:dyDescent="0.2">
      <c r="A158" s="9" t="s">
        <v>12</v>
      </c>
      <c r="B158" s="9"/>
    </row>
    <row r="160" spans="1:6" x14ac:dyDescent="0.2">
      <c r="A160" s="9" t="s">
        <v>16</v>
      </c>
    </row>
    <row r="161" spans="1:3" x14ac:dyDescent="0.2">
      <c r="A161" s="9" t="s">
        <v>18</v>
      </c>
    </row>
    <row r="162" spans="1:3" x14ac:dyDescent="0.2">
      <c r="A162" s="9" t="s">
        <v>21</v>
      </c>
    </row>
    <row r="165" spans="1:3" ht="15" x14ac:dyDescent="0.25">
      <c r="A165" s="1" t="s">
        <v>82</v>
      </c>
    </row>
    <row r="169" spans="1:3" x14ac:dyDescent="0.2">
      <c r="C169" s="4"/>
    </row>
    <row r="170" spans="1:3" x14ac:dyDescent="0.2">
      <c r="C170" s="2">
        <f>SUM(C166:C169)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II.2.3 (A)</vt:lpstr>
      <vt:lpstr>II.2.3 (B)</vt:lpstr>
      <vt:lpstr>II.3.4 (A)</vt:lpstr>
      <vt:lpstr>II.3.4 (B)</vt:lpstr>
      <vt:lpstr>II.4.3 (A)</vt:lpstr>
      <vt:lpstr>II.4.3 (B)</vt:lpstr>
      <vt:lpstr>II.5.3 (A)</vt:lpstr>
      <vt:lpstr>II.5.3 (B)</vt:lpstr>
      <vt:lpstr>II.5.3 (B) (2)</vt:lpstr>
      <vt:lpstr>II.5.10 (A)</vt:lpstr>
      <vt:lpstr>II.5.10 (B)</vt:lpstr>
      <vt:lpstr>II.5.16 (A)</vt:lpstr>
      <vt:lpstr>II.5.16 (B)</vt:lpstr>
    </vt:vector>
  </TitlesOfParts>
  <Company>PKF FASSELT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Winzker, Prof. Dr. Frank</dc:creator>
  <cp:lastModifiedBy>Winzker, Prof. Dr. Frank</cp:lastModifiedBy>
  <dcterms:created xsi:type="dcterms:W3CDTF">2023-10-10T06:16:17Z</dcterms:created>
  <dcterms:modified xsi:type="dcterms:W3CDTF">2023-10-10T11:44:21Z</dcterms:modified>
</cp:coreProperties>
</file>