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-fw\Desktop\2023_Herbst\"/>
    </mc:Choice>
  </mc:AlternateContent>
  <xr:revisionPtr revIDLastSave="0" documentId="13_ncr:1_{BBFC6FC3-144A-4434-9BAF-12E8E1703AA6}" xr6:coauthVersionLast="47" xr6:coauthVersionMax="47" xr10:uidLastSave="{00000000-0000-0000-0000-000000000000}"/>
  <bookViews>
    <workbookView xWindow="-110" yWindow="-110" windowWidth="19420" windowHeight="10420" activeTab="1" xr2:uid="{741E79F7-9009-4D34-A924-9B07FB23D13F}"/>
  </bookViews>
  <sheets>
    <sheet name="II.3.6" sheetId="1" r:id="rId1"/>
    <sheet name="II.5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D27" i="2" s="1"/>
  <c r="A27" i="2"/>
  <c r="C26" i="2"/>
  <c r="C25" i="2"/>
  <c r="B21" i="2"/>
  <c r="C18" i="2"/>
  <c r="C16" i="2"/>
  <c r="B12" i="2"/>
  <c r="C17" i="2" s="1"/>
  <c r="C19" i="2" s="1"/>
  <c r="C20" i="2" s="1"/>
  <c r="B22" i="2" s="1"/>
  <c r="B10" i="2"/>
  <c r="B11" i="2" s="1"/>
  <c r="F122" i="1"/>
  <c r="F49" i="1"/>
  <c r="C114" i="1"/>
  <c r="C119" i="1" s="1"/>
  <c r="F125" i="1"/>
  <c r="F100" i="1"/>
  <c r="F114" i="1"/>
  <c r="F119" i="1" s="1"/>
  <c r="C29" i="1"/>
  <c r="F124" i="1"/>
  <c r="C93" i="1"/>
  <c r="C97" i="1" s="1"/>
  <c r="F123" i="1"/>
  <c r="C125" i="1"/>
  <c r="C124" i="1"/>
  <c r="C123" i="1"/>
  <c r="C122" i="1"/>
  <c r="F34" i="1"/>
  <c r="F27" i="1"/>
  <c r="F93" i="1"/>
  <c r="F86" i="1"/>
  <c r="F73" i="1"/>
  <c r="F72" i="1"/>
  <c r="C65" i="1"/>
  <c r="C20" i="1"/>
  <c r="C107" i="1"/>
  <c r="C42" i="1"/>
  <c r="C64" i="1"/>
  <c r="C79" i="1"/>
  <c r="C83" i="1" s="1"/>
  <c r="C63" i="1"/>
  <c r="C28" i="1"/>
  <c r="F55" i="1"/>
  <c r="F60" i="1" s="1"/>
  <c r="F48" i="1"/>
  <c r="F52" i="1" s="1"/>
  <c r="C41" i="1"/>
  <c r="C34" i="1"/>
  <c r="C38" i="1" s="1"/>
  <c r="C27" i="1"/>
  <c r="I16" i="1"/>
  <c r="I15" i="1"/>
  <c r="I13" i="1"/>
  <c r="I11" i="1"/>
  <c r="I9" i="1"/>
  <c r="F111" i="1"/>
  <c r="C111" i="1"/>
  <c r="F104" i="1"/>
  <c r="C104" i="1"/>
  <c r="F90" i="1"/>
  <c r="C90" i="1"/>
  <c r="F83" i="1"/>
  <c r="C76" i="1"/>
  <c r="F69" i="1"/>
  <c r="C60" i="1"/>
  <c r="C52" i="1"/>
  <c r="F45" i="1"/>
  <c r="F24" i="1"/>
  <c r="C24" i="1"/>
  <c r="C17" i="1"/>
  <c r="F16" i="1" s="1"/>
  <c r="F15" i="1"/>
  <c r="F14" i="1"/>
  <c r="C13" i="1" s="1"/>
  <c r="C12" i="1"/>
  <c r="F11" i="1"/>
  <c r="C10" i="1"/>
  <c r="F9" i="1"/>
  <c r="F6" i="1"/>
  <c r="C6" i="1"/>
  <c r="D21" i="2" l="1"/>
  <c r="D10" i="2"/>
  <c r="D12" i="2"/>
  <c r="F38" i="1"/>
  <c r="F31" i="1"/>
  <c r="F76" i="1"/>
  <c r="C31" i="1"/>
  <c r="C45" i="1"/>
  <c r="F127" i="1"/>
  <c r="C127" i="1"/>
  <c r="C69" i="1"/>
  <c r="F97" i="1"/>
</calcChain>
</file>

<file path=xl/sharedStrings.xml><?xml version="1.0" encoding="utf-8"?>
<sst xmlns="http://schemas.openxmlformats.org/spreadsheetml/2006/main" count="148" uniqueCount="57">
  <si>
    <t>Daten</t>
  </si>
  <si>
    <t>A</t>
  </si>
  <si>
    <t>P</t>
  </si>
  <si>
    <t>Waren</t>
  </si>
  <si>
    <t>Eigenkapital</t>
  </si>
  <si>
    <t>Bank</t>
  </si>
  <si>
    <t>Darlehensverbindlichkeiten</t>
  </si>
  <si>
    <t>Kasse</t>
  </si>
  <si>
    <t>Buchungssätze</t>
  </si>
  <si>
    <t>(1)</t>
  </si>
  <si>
    <t>Verbindlichkeiten LuL</t>
  </si>
  <si>
    <t>Vorsteuer</t>
  </si>
  <si>
    <t>(2)</t>
  </si>
  <si>
    <t>Bezugsaufwand</t>
  </si>
  <si>
    <t>(3a)</t>
  </si>
  <si>
    <t>Warenverkauf</t>
  </si>
  <si>
    <t>ber. Ust</t>
  </si>
  <si>
    <t>(3b)</t>
  </si>
  <si>
    <t>Wareneinsatz</t>
  </si>
  <si>
    <t>(4)</t>
  </si>
  <si>
    <t>BGA</t>
  </si>
  <si>
    <t>S</t>
  </si>
  <si>
    <t>H</t>
  </si>
  <si>
    <t>sonst. Verb.</t>
  </si>
  <si>
    <t>GuV-Konto</t>
  </si>
  <si>
    <t>Schlussbilanzkonto</t>
  </si>
  <si>
    <t>Kontrolle</t>
  </si>
  <si>
    <t>AB</t>
  </si>
  <si>
    <t>(SBK)</t>
  </si>
  <si>
    <t>SBK</t>
  </si>
  <si>
    <t>Darlehen</t>
  </si>
  <si>
    <t>VoSt</t>
  </si>
  <si>
    <t>Verb  LuL</t>
  </si>
  <si>
    <t>Ware</t>
  </si>
  <si>
    <t>GuV</t>
  </si>
  <si>
    <t>Ust</t>
  </si>
  <si>
    <t>Gewinn</t>
  </si>
  <si>
    <t>EK</t>
  </si>
  <si>
    <t>Anschaffungskosten</t>
  </si>
  <si>
    <t>Anschaffungsmonat</t>
  </si>
  <si>
    <t>/01</t>
  </si>
  <si>
    <t>Nutzungsdauer</t>
  </si>
  <si>
    <t>Jahre</t>
  </si>
  <si>
    <t>Wertminderung in Jahr</t>
  </si>
  <si>
    <t>auf</t>
  </si>
  <si>
    <t>Berechnung für Jahr</t>
  </si>
  <si>
    <t>Buchungssätze erstes Jahr</t>
  </si>
  <si>
    <t>Anlagen</t>
  </si>
  <si>
    <t>Abschreibung</t>
  </si>
  <si>
    <t>Buchung im Jahr der Wertminderung</t>
  </si>
  <si>
    <t>Wert Ende des Jahres</t>
  </si>
  <si>
    <t>Abschreibung erstes Jahr</t>
  </si>
  <si>
    <t>Abschreibung Folgejahre</t>
  </si>
  <si>
    <t>apl. Abschreibung</t>
  </si>
  <si>
    <t>Abschreibung in Folgejahr</t>
  </si>
  <si>
    <t>Restnutzungsdauer</t>
  </si>
  <si>
    <t>neue Abschr. 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</si>
</sst>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quotePrefix="1"/>
    <xf numFmtId="0" fontId="0" fillId="0" borderId="1" xfId="0" applyBorder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0" fillId="0" borderId="0" xfId="0" quotePrefix="1" applyFill="1" applyBorder="1"/>
    <xf numFmtId="0" fontId="0" fillId="0" borderId="0" xfId="0" applyFill="1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/>
    <xf numFmtId="0" fontId="0" fillId="0" borderId="0" xfId="0" applyFill="1"/>
    <xf numFmtId="0" fontId="0" fillId="0" borderId="0" xfId="0" quotePrefix="1" applyFill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4612-EBF2-4D6E-909F-1FB06D53215D}">
  <dimension ref="A1:J127"/>
  <sheetViews>
    <sheetView topLeftCell="A90" zoomScale="70" zoomScaleNormal="70" workbookViewId="0">
      <selection activeCell="F127" sqref="F127"/>
    </sheetView>
  </sheetViews>
  <sheetFormatPr baseColWidth="10" defaultRowHeight="14.5" x14ac:dyDescent="0.35"/>
  <cols>
    <col min="1" max="1" width="4.75" customWidth="1"/>
    <col min="2" max="2" width="25.75" customWidth="1"/>
    <col min="3" max="3" width="10.6640625" style="2"/>
    <col min="4" max="4" width="0.25" customWidth="1"/>
    <col min="5" max="5" width="25.75" customWidth="1"/>
    <col min="6" max="6" width="10.6640625" style="2"/>
    <col min="9" max="10" width="10.6640625" style="11"/>
  </cols>
  <sheetData>
    <row r="1" spans="1:9" x14ac:dyDescent="0.35">
      <c r="A1" s="1" t="s">
        <v>0</v>
      </c>
    </row>
    <row r="2" spans="1:9" x14ac:dyDescent="0.35">
      <c r="B2" s="3" t="s">
        <v>1</v>
      </c>
      <c r="C2" s="4"/>
      <c r="D2" s="3"/>
      <c r="E2" s="3"/>
      <c r="F2" s="5" t="s">
        <v>2</v>
      </c>
    </row>
    <row r="3" spans="1:9" x14ac:dyDescent="0.35">
      <c r="B3" t="s">
        <v>3</v>
      </c>
      <c r="C3" s="6">
        <v>22000</v>
      </c>
      <c r="E3" t="s">
        <v>4</v>
      </c>
      <c r="F3" s="2">
        <v>41500</v>
      </c>
    </row>
    <row r="4" spans="1:9" x14ac:dyDescent="0.35">
      <c r="B4" t="s">
        <v>5</v>
      </c>
      <c r="C4" s="7">
        <v>40000</v>
      </c>
      <c r="E4" t="s">
        <v>6</v>
      </c>
      <c r="F4" s="2">
        <v>21000</v>
      </c>
    </row>
    <row r="5" spans="1:9" x14ac:dyDescent="0.35">
      <c r="B5" t="s">
        <v>7</v>
      </c>
      <c r="C5" s="8">
        <v>500</v>
      </c>
      <c r="F5" s="4"/>
    </row>
    <row r="6" spans="1:9" x14ac:dyDescent="0.35">
      <c r="C6" s="7">
        <f>SUM(C3:C5)</f>
        <v>62500</v>
      </c>
      <c r="F6" s="2">
        <f>SUM(F3:F5)</f>
        <v>62500</v>
      </c>
      <c r="I6" s="11" t="s">
        <v>26</v>
      </c>
    </row>
    <row r="8" spans="1:9" x14ac:dyDescent="0.35">
      <c r="A8" s="1" t="s">
        <v>8</v>
      </c>
    </row>
    <row r="9" spans="1:9" x14ac:dyDescent="0.35">
      <c r="A9" s="9" t="s">
        <v>9</v>
      </c>
      <c r="B9" t="s">
        <v>3</v>
      </c>
      <c r="C9" s="2">
        <v>15000</v>
      </c>
      <c r="E9" t="s">
        <v>10</v>
      </c>
      <c r="F9" s="2">
        <f>C9+C10</f>
        <v>16500</v>
      </c>
      <c r="I9" s="12">
        <f>C9+C10-F9</f>
        <v>0</v>
      </c>
    </row>
    <row r="10" spans="1:9" x14ac:dyDescent="0.35">
      <c r="A10" s="9"/>
      <c r="B10" t="s">
        <v>11</v>
      </c>
      <c r="C10" s="2">
        <f>C9*0.1</f>
        <v>1500</v>
      </c>
    </row>
    <row r="11" spans="1:9" x14ac:dyDescent="0.35">
      <c r="A11" s="9" t="s">
        <v>12</v>
      </c>
      <c r="B11" t="s">
        <v>13</v>
      </c>
      <c r="C11" s="2">
        <v>1500</v>
      </c>
      <c r="E11" t="s">
        <v>10</v>
      </c>
      <c r="F11" s="2">
        <f>C11+C12</f>
        <v>1650</v>
      </c>
      <c r="I11" s="12">
        <f>C11+C12-F11</f>
        <v>0</v>
      </c>
    </row>
    <row r="12" spans="1:9" x14ac:dyDescent="0.35">
      <c r="A12" s="9"/>
      <c r="B12" t="s">
        <v>11</v>
      </c>
      <c r="C12" s="2">
        <f>C11/10</f>
        <v>150</v>
      </c>
    </row>
    <row r="13" spans="1:9" x14ac:dyDescent="0.35">
      <c r="A13" s="9" t="s">
        <v>14</v>
      </c>
      <c r="B13" t="s">
        <v>7</v>
      </c>
      <c r="C13" s="2">
        <f>F13+F14</f>
        <v>99000</v>
      </c>
      <c r="E13" t="s">
        <v>15</v>
      </c>
      <c r="F13" s="2">
        <v>90000</v>
      </c>
      <c r="I13" s="2">
        <f>C13-F13-F14</f>
        <v>0</v>
      </c>
    </row>
    <row r="14" spans="1:9" x14ac:dyDescent="0.35">
      <c r="A14" s="9"/>
      <c r="E14" t="s">
        <v>16</v>
      </c>
      <c r="F14" s="2">
        <f>F13/10</f>
        <v>9000</v>
      </c>
    </row>
    <row r="15" spans="1:9" x14ac:dyDescent="0.35">
      <c r="A15" s="9" t="s">
        <v>17</v>
      </c>
      <c r="B15" t="s">
        <v>18</v>
      </c>
      <c r="C15" s="2">
        <v>33000</v>
      </c>
      <c r="E15" t="s">
        <v>3</v>
      </c>
      <c r="F15" s="2">
        <f>C15</f>
        <v>33000</v>
      </c>
      <c r="I15" s="12">
        <f>C15-F15</f>
        <v>0</v>
      </c>
    </row>
    <row r="16" spans="1:9" x14ac:dyDescent="0.35">
      <c r="A16" s="9" t="s">
        <v>19</v>
      </c>
      <c r="B16" t="s">
        <v>20</v>
      </c>
      <c r="C16" s="2">
        <v>5000</v>
      </c>
      <c r="E16" t="s">
        <v>5</v>
      </c>
      <c r="F16" s="2">
        <f>C16+C17</f>
        <v>5500</v>
      </c>
      <c r="I16" s="12">
        <f>C16+C17-F16</f>
        <v>0</v>
      </c>
    </row>
    <row r="17" spans="1:6" x14ac:dyDescent="0.35">
      <c r="A17" s="9"/>
      <c r="B17" t="s">
        <v>11</v>
      </c>
      <c r="C17" s="2">
        <f>C16/10</f>
        <v>500</v>
      </c>
    </row>
    <row r="19" spans="1:6" x14ac:dyDescent="0.35">
      <c r="B19" s="3" t="s">
        <v>21</v>
      </c>
      <c r="C19" s="4"/>
      <c r="D19" s="10" t="s">
        <v>20</v>
      </c>
      <c r="E19" s="3"/>
      <c r="F19" s="5" t="s">
        <v>22</v>
      </c>
    </row>
    <row r="20" spans="1:6" x14ac:dyDescent="0.35">
      <c r="B20" s="13" t="s">
        <v>19</v>
      </c>
      <c r="C20" s="6">
        <f>C16</f>
        <v>5000</v>
      </c>
      <c r="E20" t="s">
        <v>28</v>
      </c>
      <c r="F20" s="2">
        <v>5000</v>
      </c>
    </row>
    <row r="21" spans="1:6" x14ac:dyDescent="0.35">
      <c r="C21" s="7"/>
    </row>
    <row r="22" spans="1:6" x14ac:dyDescent="0.35">
      <c r="C22" s="7"/>
    </row>
    <row r="23" spans="1:6" x14ac:dyDescent="0.35">
      <c r="C23" s="8"/>
      <c r="F23" s="4"/>
    </row>
    <row r="24" spans="1:6" x14ac:dyDescent="0.35">
      <c r="C24" s="7">
        <f>SUM(C20:C23)</f>
        <v>5000</v>
      </c>
      <c r="F24" s="2">
        <f>SUM(F20:F23)</f>
        <v>5000</v>
      </c>
    </row>
    <row r="26" spans="1:6" x14ac:dyDescent="0.35">
      <c r="B26" s="3" t="s">
        <v>21</v>
      </c>
      <c r="C26" s="4"/>
      <c r="D26" s="10" t="s">
        <v>3</v>
      </c>
      <c r="E26" s="3"/>
      <c r="F26" s="5" t="s">
        <v>22</v>
      </c>
    </row>
    <row r="27" spans="1:6" x14ac:dyDescent="0.35">
      <c r="B27" s="9" t="s">
        <v>27</v>
      </c>
      <c r="C27" s="6">
        <f>C3</f>
        <v>22000</v>
      </c>
      <c r="E27" s="9" t="s">
        <v>17</v>
      </c>
      <c r="F27" s="2">
        <f>F15</f>
        <v>33000</v>
      </c>
    </row>
    <row r="28" spans="1:6" x14ac:dyDescent="0.35">
      <c r="B28" s="9" t="s">
        <v>9</v>
      </c>
      <c r="C28" s="7">
        <f>C9</f>
        <v>15000</v>
      </c>
      <c r="E28" s="9" t="s">
        <v>29</v>
      </c>
      <c r="F28" s="2">
        <v>5500</v>
      </c>
    </row>
    <row r="29" spans="1:6" x14ac:dyDescent="0.35">
      <c r="B29" s="14" t="s">
        <v>13</v>
      </c>
      <c r="C29" s="7">
        <f>F79</f>
        <v>1500</v>
      </c>
    </row>
    <row r="30" spans="1:6" x14ac:dyDescent="0.35">
      <c r="C30" s="8"/>
      <c r="F30" s="4"/>
    </row>
    <row r="31" spans="1:6" x14ac:dyDescent="0.35">
      <c r="C31" s="7">
        <f>SUM(C27:C30)</f>
        <v>38500</v>
      </c>
      <c r="F31" s="2">
        <f>SUM(F27:F30)</f>
        <v>38500</v>
      </c>
    </row>
    <row r="33" spans="2:6" x14ac:dyDescent="0.35">
      <c r="B33" s="3" t="s">
        <v>21</v>
      </c>
      <c r="C33" s="4"/>
      <c r="D33" s="10" t="s">
        <v>5</v>
      </c>
      <c r="E33" s="3"/>
      <c r="F33" s="5" t="s">
        <v>22</v>
      </c>
    </row>
    <row r="34" spans="2:6" x14ac:dyDescent="0.35">
      <c r="B34" t="s">
        <v>27</v>
      </c>
      <c r="C34" s="6">
        <f>C4</f>
        <v>40000</v>
      </c>
      <c r="E34" s="9" t="s">
        <v>19</v>
      </c>
      <c r="F34" s="2">
        <f>F16</f>
        <v>5500</v>
      </c>
    </row>
    <row r="35" spans="2:6" x14ac:dyDescent="0.35">
      <c r="B35" s="9"/>
      <c r="C35" s="7"/>
      <c r="E35" t="s">
        <v>29</v>
      </c>
      <c r="F35" s="2">
        <v>34500</v>
      </c>
    </row>
    <row r="36" spans="2:6" x14ac:dyDescent="0.35">
      <c r="C36" s="7"/>
    </row>
    <row r="37" spans="2:6" x14ac:dyDescent="0.35">
      <c r="C37" s="8"/>
      <c r="F37" s="4"/>
    </row>
    <row r="38" spans="2:6" x14ac:dyDescent="0.35">
      <c r="C38" s="7">
        <f>SUM(C34:C37)</f>
        <v>40000</v>
      </c>
      <c r="F38" s="2">
        <f>SUM(F34:F37)</f>
        <v>40000</v>
      </c>
    </row>
    <row r="40" spans="2:6" x14ac:dyDescent="0.35">
      <c r="B40" s="3" t="s">
        <v>21</v>
      </c>
      <c r="C40" s="4"/>
      <c r="D40" s="10" t="s">
        <v>7</v>
      </c>
      <c r="E40" s="3"/>
      <c r="F40" s="5" t="s">
        <v>22</v>
      </c>
    </row>
    <row r="41" spans="2:6" x14ac:dyDescent="0.35">
      <c r="B41" t="s">
        <v>27</v>
      </c>
      <c r="C41" s="6">
        <f>C5</f>
        <v>500</v>
      </c>
      <c r="E41" s="9" t="s">
        <v>29</v>
      </c>
      <c r="F41" s="2">
        <v>99500</v>
      </c>
    </row>
    <row r="42" spans="2:6" x14ac:dyDescent="0.35">
      <c r="B42" s="9" t="s">
        <v>14</v>
      </c>
      <c r="C42" s="7">
        <f>C13</f>
        <v>99000</v>
      </c>
    </row>
    <row r="43" spans="2:6" x14ac:dyDescent="0.35">
      <c r="C43" s="7"/>
    </row>
    <row r="44" spans="2:6" x14ac:dyDescent="0.35">
      <c r="C44" s="8"/>
      <c r="F44" s="4"/>
    </row>
    <row r="45" spans="2:6" x14ac:dyDescent="0.35">
      <c r="C45" s="7">
        <f>SUM(C41:C44)</f>
        <v>99500</v>
      </c>
      <c r="F45" s="2">
        <f>SUM(F41:F44)</f>
        <v>99500</v>
      </c>
    </row>
    <row r="47" spans="2:6" x14ac:dyDescent="0.35">
      <c r="B47" s="3" t="s">
        <v>21</v>
      </c>
      <c r="C47" s="15"/>
      <c r="D47" s="16" t="s">
        <v>4</v>
      </c>
      <c r="E47" s="17"/>
      <c r="F47" s="5" t="s">
        <v>22</v>
      </c>
    </row>
    <row r="48" spans="2:6" x14ac:dyDescent="0.35">
      <c r="B48" t="s">
        <v>29</v>
      </c>
      <c r="C48" s="18">
        <v>98500</v>
      </c>
      <c r="D48" s="19"/>
      <c r="E48" s="20" t="s">
        <v>27</v>
      </c>
      <c r="F48" s="2">
        <f>F3</f>
        <v>41500</v>
      </c>
    </row>
    <row r="49" spans="2:6" x14ac:dyDescent="0.35">
      <c r="C49" s="7"/>
      <c r="E49" t="s">
        <v>36</v>
      </c>
      <c r="F49" s="2">
        <f>C115</f>
        <v>57000</v>
      </c>
    </row>
    <row r="50" spans="2:6" x14ac:dyDescent="0.35">
      <c r="C50" s="7"/>
    </row>
    <row r="51" spans="2:6" x14ac:dyDescent="0.35">
      <c r="C51" s="8"/>
      <c r="F51" s="4"/>
    </row>
    <row r="52" spans="2:6" x14ac:dyDescent="0.35">
      <c r="C52" s="7">
        <f>SUM(C48:C51)</f>
        <v>98500</v>
      </c>
      <c r="F52" s="2">
        <f>SUM(F48:F51)</f>
        <v>98500</v>
      </c>
    </row>
    <row r="54" spans="2:6" x14ac:dyDescent="0.35">
      <c r="B54" s="3" t="s">
        <v>21</v>
      </c>
      <c r="C54" s="4"/>
      <c r="D54" s="10" t="s">
        <v>6</v>
      </c>
      <c r="E54" s="3"/>
      <c r="F54" s="5" t="s">
        <v>22</v>
      </c>
    </row>
    <row r="55" spans="2:6" x14ac:dyDescent="0.35">
      <c r="B55" s="9" t="s">
        <v>29</v>
      </c>
      <c r="C55" s="6">
        <v>21000</v>
      </c>
      <c r="E55" s="9" t="s">
        <v>27</v>
      </c>
      <c r="F55" s="2">
        <f>F4</f>
        <v>21000</v>
      </c>
    </row>
    <row r="56" spans="2:6" x14ac:dyDescent="0.35">
      <c r="B56" s="9"/>
      <c r="C56" s="7"/>
    </row>
    <row r="57" spans="2:6" x14ac:dyDescent="0.35">
      <c r="C57" s="7"/>
    </row>
    <row r="58" spans="2:6" x14ac:dyDescent="0.35">
      <c r="C58" s="7"/>
    </row>
    <row r="59" spans="2:6" x14ac:dyDescent="0.35">
      <c r="C59" s="8"/>
      <c r="F59" s="4"/>
    </row>
    <row r="60" spans="2:6" x14ac:dyDescent="0.35">
      <c r="C60" s="7">
        <f>SUM(C55:C59)</f>
        <v>21000</v>
      </c>
      <c r="F60" s="2">
        <f>SUM(F55:F59)</f>
        <v>21000</v>
      </c>
    </row>
    <row r="62" spans="2:6" x14ac:dyDescent="0.35">
      <c r="B62" s="3" t="s">
        <v>21</v>
      </c>
      <c r="C62" s="4"/>
      <c r="D62" s="10" t="s">
        <v>11</v>
      </c>
      <c r="E62" s="3"/>
      <c r="F62" s="5" t="s">
        <v>22</v>
      </c>
    </row>
    <row r="63" spans="2:6" x14ac:dyDescent="0.35">
      <c r="B63" s="9" t="s">
        <v>9</v>
      </c>
      <c r="C63" s="6">
        <f>C10</f>
        <v>1500</v>
      </c>
      <c r="E63" t="s">
        <v>16</v>
      </c>
      <c r="F63" s="2">
        <v>2150</v>
      </c>
    </row>
    <row r="64" spans="2:6" x14ac:dyDescent="0.35">
      <c r="B64" s="9" t="s">
        <v>12</v>
      </c>
      <c r="C64" s="7">
        <f>C12</f>
        <v>150</v>
      </c>
    </row>
    <row r="65" spans="2:6" x14ac:dyDescent="0.35">
      <c r="B65" s="13" t="s">
        <v>19</v>
      </c>
      <c r="C65" s="7">
        <f>C17</f>
        <v>500</v>
      </c>
    </row>
    <row r="66" spans="2:6" x14ac:dyDescent="0.35">
      <c r="C66" s="7"/>
    </row>
    <row r="67" spans="2:6" x14ac:dyDescent="0.35">
      <c r="C67" s="7"/>
    </row>
    <row r="68" spans="2:6" x14ac:dyDescent="0.35">
      <c r="C68" s="8"/>
      <c r="F68" s="4"/>
    </row>
    <row r="69" spans="2:6" x14ac:dyDescent="0.35">
      <c r="C69" s="7">
        <f>SUM(C63:C68)</f>
        <v>2150</v>
      </c>
      <c r="F69" s="2">
        <f>SUM(F63:F68)</f>
        <v>2150</v>
      </c>
    </row>
    <row r="71" spans="2:6" x14ac:dyDescent="0.35">
      <c r="B71" s="3" t="s">
        <v>21</v>
      </c>
      <c r="C71" s="4"/>
      <c r="D71" s="10" t="s">
        <v>10</v>
      </c>
      <c r="E71" s="3"/>
      <c r="F71" s="5" t="s">
        <v>22</v>
      </c>
    </row>
    <row r="72" spans="2:6" x14ac:dyDescent="0.35">
      <c r="B72" t="s">
        <v>29</v>
      </c>
      <c r="C72" s="6">
        <v>18150</v>
      </c>
      <c r="E72" s="9" t="s">
        <v>9</v>
      </c>
      <c r="F72" s="2">
        <f>F9</f>
        <v>16500</v>
      </c>
    </row>
    <row r="73" spans="2:6" x14ac:dyDescent="0.35">
      <c r="B73" s="9"/>
      <c r="C73" s="7"/>
      <c r="E73" s="9" t="s">
        <v>12</v>
      </c>
      <c r="F73" s="2">
        <f>F11</f>
        <v>1650</v>
      </c>
    </row>
    <row r="74" spans="2:6" x14ac:dyDescent="0.35">
      <c r="B74" s="9"/>
      <c r="C74" s="7"/>
    </row>
    <row r="75" spans="2:6" x14ac:dyDescent="0.35">
      <c r="C75" s="8"/>
      <c r="F75" s="4"/>
    </row>
    <row r="76" spans="2:6" x14ac:dyDescent="0.35">
      <c r="C76" s="7">
        <f>SUM(C72:C75)</f>
        <v>18150</v>
      </c>
      <c r="F76" s="2">
        <f>SUM(F72:F75)</f>
        <v>18150</v>
      </c>
    </row>
    <row r="78" spans="2:6" x14ac:dyDescent="0.35">
      <c r="B78" s="3" t="s">
        <v>21</v>
      </c>
      <c r="C78" s="4"/>
      <c r="D78" s="10" t="s">
        <v>13</v>
      </c>
      <c r="E78" s="3"/>
      <c r="F78" s="5" t="s">
        <v>22</v>
      </c>
    </row>
    <row r="79" spans="2:6" x14ac:dyDescent="0.35">
      <c r="B79" s="9" t="s">
        <v>12</v>
      </c>
      <c r="C79" s="6">
        <f>C11</f>
        <v>1500</v>
      </c>
      <c r="E79" t="s">
        <v>33</v>
      </c>
      <c r="F79" s="2">
        <v>1500</v>
      </c>
    </row>
    <row r="80" spans="2:6" x14ac:dyDescent="0.35">
      <c r="C80" s="7"/>
    </row>
    <row r="81" spans="2:6" x14ac:dyDescent="0.35">
      <c r="C81" s="7"/>
    </row>
    <row r="82" spans="2:6" x14ac:dyDescent="0.35">
      <c r="C82" s="8"/>
      <c r="F82" s="4"/>
    </row>
    <row r="83" spans="2:6" x14ac:dyDescent="0.35">
      <c r="C83" s="7">
        <f>SUM(C79:C82)</f>
        <v>1500</v>
      </c>
      <c r="F83" s="2">
        <f>SUM(F79:F82)</f>
        <v>1500</v>
      </c>
    </row>
    <row r="85" spans="2:6" x14ac:dyDescent="0.35">
      <c r="B85" s="3" t="s">
        <v>21</v>
      </c>
      <c r="C85" s="4"/>
      <c r="D85" s="10" t="s">
        <v>15</v>
      </c>
      <c r="E85" s="3"/>
      <c r="F85" s="5" t="s">
        <v>22</v>
      </c>
    </row>
    <row r="86" spans="2:6" x14ac:dyDescent="0.35">
      <c r="B86" s="9" t="s">
        <v>34</v>
      </c>
      <c r="C86" s="6">
        <v>90000</v>
      </c>
      <c r="E86" s="9" t="s">
        <v>14</v>
      </c>
      <c r="F86" s="2">
        <f>F13</f>
        <v>90000</v>
      </c>
    </row>
    <row r="87" spans="2:6" x14ac:dyDescent="0.35">
      <c r="C87" s="7"/>
    </row>
    <row r="88" spans="2:6" x14ac:dyDescent="0.35">
      <c r="C88" s="7"/>
    </row>
    <row r="89" spans="2:6" x14ac:dyDescent="0.35">
      <c r="C89" s="8"/>
      <c r="F89" s="4"/>
    </row>
    <row r="90" spans="2:6" x14ac:dyDescent="0.35">
      <c r="C90" s="7">
        <f>SUM(C86:C89)</f>
        <v>90000</v>
      </c>
      <c r="F90" s="2">
        <f>SUM(F86:F89)</f>
        <v>90000</v>
      </c>
    </row>
    <row r="92" spans="2:6" x14ac:dyDescent="0.35">
      <c r="B92" s="3" t="s">
        <v>21</v>
      </c>
      <c r="C92" s="4"/>
      <c r="D92" s="10" t="s">
        <v>16</v>
      </c>
      <c r="E92" s="3"/>
      <c r="F92" s="5" t="s">
        <v>22</v>
      </c>
    </row>
    <row r="93" spans="2:6" x14ac:dyDescent="0.35">
      <c r="B93" s="9" t="s">
        <v>31</v>
      </c>
      <c r="C93" s="6">
        <f>F63</f>
        <v>2150</v>
      </c>
      <c r="E93" s="9" t="s">
        <v>14</v>
      </c>
      <c r="F93" s="2">
        <f>F14</f>
        <v>9000</v>
      </c>
    </row>
    <row r="94" spans="2:6" x14ac:dyDescent="0.35">
      <c r="B94" t="s">
        <v>23</v>
      </c>
      <c r="C94" s="7">
        <v>6850</v>
      </c>
    </row>
    <row r="95" spans="2:6" x14ac:dyDescent="0.35">
      <c r="C95" s="7"/>
    </row>
    <row r="96" spans="2:6" x14ac:dyDescent="0.35">
      <c r="C96" s="8"/>
      <c r="F96" s="4"/>
    </row>
    <row r="97" spans="2:6" x14ac:dyDescent="0.35">
      <c r="C97" s="7">
        <f>SUM(C93:C96)</f>
        <v>9000</v>
      </c>
      <c r="F97" s="2">
        <f>SUM(F93:F96)</f>
        <v>9000</v>
      </c>
    </row>
    <row r="99" spans="2:6" x14ac:dyDescent="0.35">
      <c r="B99" s="3" t="s">
        <v>21</v>
      </c>
      <c r="C99" s="4"/>
      <c r="D99" s="10" t="s">
        <v>23</v>
      </c>
      <c r="E99" s="3"/>
      <c r="F99" s="5" t="s">
        <v>22</v>
      </c>
    </row>
    <row r="100" spans="2:6" x14ac:dyDescent="0.35">
      <c r="B100" s="9" t="s">
        <v>29</v>
      </c>
      <c r="C100" s="6">
        <v>6850</v>
      </c>
      <c r="E100" s="9" t="s">
        <v>35</v>
      </c>
      <c r="F100" s="2">
        <f>C94</f>
        <v>6850</v>
      </c>
    </row>
    <row r="101" spans="2:6" x14ac:dyDescent="0.35">
      <c r="C101" s="7"/>
    </row>
    <row r="102" spans="2:6" x14ac:dyDescent="0.35">
      <c r="C102" s="7"/>
    </row>
    <row r="103" spans="2:6" x14ac:dyDescent="0.35">
      <c r="C103" s="8"/>
      <c r="F103" s="4"/>
    </row>
    <row r="104" spans="2:6" x14ac:dyDescent="0.35">
      <c r="C104" s="7">
        <f>SUM(C100:C103)</f>
        <v>6850</v>
      </c>
      <c r="F104" s="2">
        <f>SUM(F100:F103)</f>
        <v>6850</v>
      </c>
    </row>
    <row r="106" spans="2:6" x14ac:dyDescent="0.35">
      <c r="B106" s="3" t="s">
        <v>21</v>
      </c>
      <c r="C106" s="4"/>
      <c r="D106" s="10" t="s">
        <v>18</v>
      </c>
      <c r="E106" s="3"/>
      <c r="F106" s="5" t="s">
        <v>22</v>
      </c>
    </row>
    <row r="107" spans="2:6" x14ac:dyDescent="0.35">
      <c r="B107" s="9" t="s">
        <v>17</v>
      </c>
      <c r="C107" s="6">
        <f>C15</f>
        <v>33000</v>
      </c>
      <c r="E107" s="9" t="s">
        <v>34</v>
      </c>
      <c r="F107" s="2">
        <v>33000</v>
      </c>
    </row>
    <row r="108" spans="2:6" x14ac:dyDescent="0.35">
      <c r="C108" s="7"/>
      <c r="E108" s="9"/>
    </row>
    <row r="109" spans="2:6" x14ac:dyDescent="0.35">
      <c r="C109" s="7"/>
      <c r="E109" s="9"/>
    </row>
    <row r="110" spans="2:6" x14ac:dyDescent="0.35">
      <c r="C110" s="8"/>
      <c r="E110" s="9"/>
      <c r="F110" s="4"/>
    </row>
    <row r="111" spans="2:6" x14ac:dyDescent="0.35">
      <c r="C111" s="7">
        <f>SUM(C107:C110)</f>
        <v>33000</v>
      </c>
      <c r="F111" s="2">
        <f>SUM(F107:F110)</f>
        <v>33000</v>
      </c>
    </row>
    <row r="113" spans="2:6" x14ac:dyDescent="0.35">
      <c r="B113" s="3" t="s">
        <v>21</v>
      </c>
      <c r="C113" s="4"/>
      <c r="D113" s="10" t="s">
        <v>24</v>
      </c>
      <c r="E113" s="3"/>
      <c r="F113" s="5" t="s">
        <v>22</v>
      </c>
    </row>
    <row r="114" spans="2:6" x14ac:dyDescent="0.35">
      <c r="B114" t="s">
        <v>18</v>
      </c>
      <c r="C114" s="6">
        <f>F107</f>
        <v>33000</v>
      </c>
      <c r="E114" t="s">
        <v>15</v>
      </c>
      <c r="F114" s="2">
        <f>C86</f>
        <v>90000</v>
      </c>
    </row>
    <row r="115" spans="2:6" x14ac:dyDescent="0.35">
      <c r="B115" s="9" t="s">
        <v>36</v>
      </c>
      <c r="C115" s="7">
        <v>57000</v>
      </c>
    </row>
    <row r="116" spans="2:6" x14ac:dyDescent="0.35">
      <c r="C116" s="7"/>
    </row>
    <row r="117" spans="2:6" x14ac:dyDescent="0.35">
      <c r="C117" s="7"/>
    </row>
    <row r="118" spans="2:6" x14ac:dyDescent="0.35">
      <c r="C118" s="8"/>
      <c r="F118" s="4"/>
    </row>
    <row r="119" spans="2:6" x14ac:dyDescent="0.35">
      <c r="C119" s="7">
        <f>SUM(C114:C118)</f>
        <v>90000</v>
      </c>
      <c r="F119" s="2">
        <f>SUM(F114:F118)</f>
        <v>90000</v>
      </c>
    </row>
    <row r="121" spans="2:6" x14ac:dyDescent="0.35">
      <c r="B121" s="3" t="s">
        <v>21</v>
      </c>
      <c r="C121" s="4"/>
      <c r="D121" s="10" t="s">
        <v>25</v>
      </c>
      <c r="E121" s="3"/>
      <c r="F121" s="5" t="s">
        <v>22</v>
      </c>
    </row>
    <row r="122" spans="2:6" x14ac:dyDescent="0.35">
      <c r="B122" t="s">
        <v>20</v>
      </c>
      <c r="C122" s="6">
        <f>F20</f>
        <v>5000</v>
      </c>
      <c r="E122" s="9" t="s">
        <v>37</v>
      </c>
      <c r="F122" s="2">
        <f>C48</f>
        <v>98500</v>
      </c>
    </row>
    <row r="123" spans="2:6" x14ac:dyDescent="0.35">
      <c r="B123" t="s">
        <v>3</v>
      </c>
      <c r="C123" s="7">
        <f>F28</f>
        <v>5500</v>
      </c>
      <c r="E123" s="9" t="s">
        <v>30</v>
      </c>
      <c r="F123" s="2">
        <f>C55</f>
        <v>21000</v>
      </c>
    </row>
    <row r="124" spans="2:6" x14ac:dyDescent="0.35">
      <c r="B124" t="s">
        <v>5</v>
      </c>
      <c r="C124" s="7">
        <f>F35</f>
        <v>34500</v>
      </c>
      <c r="E124" s="9" t="s">
        <v>32</v>
      </c>
      <c r="F124" s="2">
        <f>C72</f>
        <v>18150</v>
      </c>
    </row>
    <row r="125" spans="2:6" x14ac:dyDescent="0.35">
      <c r="B125" t="s">
        <v>7</v>
      </c>
      <c r="C125" s="7">
        <f>F41</f>
        <v>99500</v>
      </c>
      <c r="E125" s="9" t="s">
        <v>23</v>
      </c>
      <c r="F125" s="2">
        <f>C100</f>
        <v>6850</v>
      </c>
    </row>
    <row r="126" spans="2:6" x14ac:dyDescent="0.35">
      <c r="C126" s="8"/>
      <c r="F126" s="4"/>
    </row>
    <row r="127" spans="2:6" x14ac:dyDescent="0.35">
      <c r="C127" s="7">
        <f>SUM(C122:C126)</f>
        <v>144500</v>
      </c>
      <c r="F127" s="2">
        <f>SUM(F122:F126)</f>
        <v>144500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16A8-4D3B-4313-8B51-3D630E885EFE}">
  <dimension ref="A1:D27"/>
  <sheetViews>
    <sheetView tabSelected="1" workbookViewId="0">
      <selection activeCell="D28" sqref="D28"/>
    </sheetView>
  </sheetViews>
  <sheetFormatPr baseColWidth="10" defaultRowHeight="14" x14ac:dyDescent="0.3"/>
  <sheetData>
    <row r="1" spans="1:4" x14ac:dyDescent="0.3">
      <c r="A1" s="1" t="s">
        <v>0</v>
      </c>
    </row>
    <row r="2" spans="1:4" x14ac:dyDescent="0.3">
      <c r="A2" t="s">
        <v>38</v>
      </c>
      <c r="C2" s="2">
        <v>160000</v>
      </c>
    </row>
    <row r="3" spans="1:4" x14ac:dyDescent="0.3">
      <c r="A3" t="s">
        <v>39</v>
      </c>
      <c r="C3">
        <v>10</v>
      </c>
      <c r="D3" s="9" t="s">
        <v>40</v>
      </c>
    </row>
    <row r="4" spans="1:4" x14ac:dyDescent="0.3">
      <c r="A4" t="s">
        <v>41</v>
      </c>
      <c r="C4">
        <v>10</v>
      </c>
      <c r="D4" t="s">
        <v>42</v>
      </c>
    </row>
    <row r="5" spans="1:4" x14ac:dyDescent="0.3">
      <c r="A5" t="s">
        <v>43</v>
      </c>
      <c r="C5">
        <v>4</v>
      </c>
    </row>
    <row r="6" spans="1:4" x14ac:dyDescent="0.3">
      <c r="A6" t="s">
        <v>44</v>
      </c>
      <c r="C6" s="2">
        <v>47250</v>
      </c>
    </row>
    <row r="7" spans="1:4" x14ac:dyDescent="0.3">
      <c r="A7" t="s">
        <v>45</v>
      </c>
      <c r="C7">
        <v>5</v>
      </c>
    </row>
    <row r="9" spans="1:4" x14ac:dyDescent="0.3">
      <c r="A9" s="1" t="s">
        <v>46</v>
      </c>
    </row>
    <row r="10" spans="1:4" x14ac:dyDescent="0.3">
      <c r="A10" t="s">
        <v>47</v>
      </c>
      <c r="B10" s="2">
        <f>C2</f>
        <v>160000</v>
      </c>
      <c r="C10" t="s">
        <v>5</v>
      </c>
      <c r="D10" s="2">
        <f>B10+B11</f>
        <v>176000</v>
      </c>
    </row>
    <row r="11" spans="1:4" x14ac:dyDescent="0.3">
      <c r="A11" t="s">
        <v>11</v>
      </c>
      <c r="B11" s="2">
        <f>0.1*B10</f>
        <v>16000</v>
      </c>
    </row>
    <row r="12" spans="1:4" x14ac:dyDescent="0.3">
      <c r="A12" t="s">
        <v>48</v>
      </c>
      <c r="B12" s="2">
        <f>C2/C4*(13-C3)/12</f>
        <v>4000</v>
      </c>
      <c r="C12" t="s">
        <v>47</v>
      </c>
      <c r="D12" s="2">
        <f>B12</f>
        <v>4000</v>
      </c>
    </row>
    <row r="14" spans="1:4" x14ac:dyDescent="0.3">
      <c r="A14" s="1" t="s">
        <v>49</v>
      </c>
    </row>
    <row r="15" spans="1:4" x14ac:dyDescent="0.3">
      <c r="A15" s="21" t="s">
        <v>50</v>
      </c>
    </row>
    <row r="16" spans="1:4" x14ac:dyDescent="0.3">
      <c r="A16" t="s">
        <v>38</v>
      </c>
      <c r="C16" s="2">
        <f>C2</f>
        <v>160000</v>
      </c>
    </row>
    <row r="17" spans="1:4" x14ac:dyDescent="0.3">
      <c r="A17" t="s">
        <v>51</v>
      </c>
      <c r="C17" s="2">
        <f>B12</f>
        <v>4000</v>
      </c>
    </row>
    <row r="18" spans="1:4" x14ac:dyDescent="0.3">
      <c r="A18" t="s">
        <v>52</v>
      </c>
      <c r="C18" s="4">
        <f>C2/C4*(C5-1)</f>
        <v>48000</v>
      </c>
    </row>
    <row r="19" spans="1:4" x14ac:dyDescent="0.3">
      <c r="C19" s="2">
        <f>C16-C17-C18</f>
        <v>108000</v>
      </c>
    </row>
    <row r="20" spans="1:4" x14ac:dyDescent="0.3">
      <c r="A20" s="21" t="s">
        <v>53</v>
      </c>
      <c r="C20" s="2">
        <f>C19-C6</f>
        <v>60750</v>
      </c>
    </row>
    <row r="21" spans="1:4" x14ac:dyDescent="0.3">
      <c r="A21" t="s">
        <v>48</v>
      </c>
      <c r="B21" s="2">
        <f>C2/C4</f>
        <v>16000</v>
      </c>
      <c r="C21" t="s">
        <v>47</v>
      </c>
      <c r="D21" s="2">
        <f>B21+B22</f>
        <v>76750</v>
      </c>
    </row>
    <row r="22" spans="1:4" x14ac:dyDescent="0.3">
      <c r="A22" t="s">
        <v>53</v>
      </c>
      <c r="B22" s="2">
        <f>C20</f>
        <v>60750</v>
      </c>
    </row>
    <row r="24" spans="1:4" x14ac:dyDescent="0.3">
      <c r="A24" s="1" t="s">
        <v>54</v>
      </c>
    </row>
    <row r="25" spans="1:4" x14ac:dyDescent="0.3">
      <c r="A25" t="s">
        <v>55</v>
      </c>
      <c r="C25">
        <f>C4-C5+(C3-1)/12</f>
        <v>6.75</v>
      </c>
    </row>
    <row r="26" spans="1:4" x14ac:dyDescent="0.3">
      <c r="A26" t="s">
        <v>56</v>
      </c>
      <c r="C26" s="2">
        <f>C6/C25</f>
        <v>7000</v>
      </c>
    </row>
    <row r="27" spans="1:4" x14ac:dyDescent="0.3">
      <c r="A27" t="str">
        <f>A12</f>
        <v>Abschreibung</v>
      </c>
      <c r="B27" s="2">
        <f>C26</f>
        <v>7000</v>
      </c>
      <c r="C27" t="str">
        <f>C12</f>
        <v>Anlagen</v>
      </c>
      <c r="D27" s="2">
        <f>B27</f>
        <v>7000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II.3.6</vt:lpstr>
      <vt:lpstr>II.5.2</vt:lpstr>
    </vt:vector>
  </TitlesOfParts>
  <Company>PKF FASSELT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Winzker, Prof. Dr. Frank</dc:creator>
  <cp:lastModifiedBy>Winzker, Prof. Dr. Frank</cp:lastModifiedBy>
  <dcterms:created xsi:type="dcterms:W3CDTF">2023-09-29T06:24:27Z</dcterms:created>
  <dcterms:modified xsi:type="dcterms:W3CDTF">2023-09-29T10:57:35Z</dcterms:modified>
</cp:coreProperties>
</file>